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-14\Downloads\Меню и ТК ШКОЛЫ_КАДЕТЫ 5-8,9-11кл 23042025 — копия\ВСЕ районы ШКОЛЫ_КАДЕТЫ 23042025\МЕНЮ И ТК ВСЕ районы\"/>
    </mc:Choice>
  </mc:AlternateContent>
  <bookViews>
    <workbookView showHorizontalScroll="0" showVerticalScroll="0" showSheetTabs="0" xWindow="0" yWindow="0" windowWidth="28800" windowHeight="13620" tabRatio="500"/>
  </bookViews>
  <sheets>
    <sheet name="1" sheetId="1" r:id="rId1"/>
  </sheets>
  <definedNames>
    <definedName name="_xlnm.Print_Area" localSheetId="0">'1'!A1:I282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<sst xmlns="http://schemas.openxmlformats.org/spreadsheetml/2006/main">
  <si>
    <t xml:space="preserve">  с компенсацией его стоимости (части стоимости) за счет средств бюджета Санкт-Петербурга </t>
  </si>
  <si>
    <t>1 день</t>
  </si>
  <si>
    <t>Всего за  день:</t>
  </si>
  <si>
    <t>3 день</t>
  </si>
  <si>
    <t>4 день</t>
  </si>
  <si>
    <t>5 день</t>
  </si>
  <si>
    <t>6 день</t>
  </si>
  <si>
    <t>7 день</t>
  </si>
  <si>
    <t>8 день</t>
  </si>
  <si>
    <t xml:space="preserve">Всего за  день: </t>
  </si>
  <si>
    <t>9 день</t>
  </si>
  <si>
    <t>Итого за прием пищи:</t>
  </si>
  <si>
    <t xml:space="preserve"> </t>
  </si>
  <si>
    <t>Наименование</t>
  </si>
  <si>
    <t>Выход,</t>
  </si>
  <si>
    <t>Технологи-ческая  и  норматив-ная  документа-ция /сборник рецептур/</t>
  </si>
  <si>
    <t>№ рецептуры или технологи-чес-кой карты</t>
  </si>
  <si>
    <t>Угле-воды,</t>
  </si>
  <si>
    <t>Энер-гети-ческая цен-ность, ккал.</t>
  </si>
  <si>
    <t>г</t>
  </si>
  <si>
    <t>Всего</t>
  </si>
  <si>
    <t>Обед</t>
  </si>
  <si>
    <t xml:space="preserve">2 день      </t>
  </si>
  <si>
    <t>Белки</t>
  </si>
  <si>
    <t>Жиры</t>
  </si>
  <si>
    <t>Завтрак</t>
  </si>
  <si>
    <t>Всего за 1 день:</t>
  </si>
  <si>
    <t>Всего за 2 день:</t>
  </si>
  <si>
    <t>Всего за 3 день:</t>
  </si>
  <si>
    <t>Всего за 4 день:</t>
  </si>
  <si>
    <t>Всего за 5 день:</t>
  </si>
  <si>
    <t>Всего за 8 день:</t>
  </si>
  <si>
    <t>Всего за 9 день:</t>
  </si>
  <si>
    <t>Всего за 10 день:</t>
  </si>
  <si>
    <t>Всего за 6 день:</t>
  </si>
  <si>
    <t>В среднем за 1 день:</t>
  </si>
  <si>
    <t>ИТОГО:</t>
  </si>
  <si>
    <r>
      <rPr>
        <b/>
        <rFont val="Times New Roman"/>
        <sz val="12"/>
        <family val="1"/>
        <charset val="204"/>
      </rPr>
      <t>Дни</t>
    </r>
  </si>
  <si>
    <r>
      <rPr>
        <b/>
        <rFont val="Times New Roman"/>
        <sz val="12"/>
        <family val="1"/>
        <charset val="204"/>
      </rPr>
      <t>Б, г</t>
    </r>
  </si>
  <si>
    <r>
      <rPr>
        <b/>
        <rFont val="Times New Roman"/>
        <sz val="12"/>
        <family val="1"/>
        <charset val="204"/>
      </rPr>
      <t>Ж,г</t>
    </r>
  </si>
  <si>
    <r>
      <rPr>
        <b/>
        <rFont val="Times New Roman"/>
        <sz val="12"/>
        <family val="1"/>
        <charset val="204"/>
      </rPr>
      <t>У, г</t>
    </r>
  </si>
  <si>
    <r>
      <rPr>
        <b/>
        <rFont val="Times New Roman"/>
        <sz val="12"/>
        <family val="1"/>
        <charset val="204"/>
      </rPr>
      <t>Э.Ц., ккал</t>
    </r>
  </si>
  <si>
    <t>Батон нарезной обогащённый микронутриентами</t>
  </si>
  <si>
    <t>Чай с сахаром</t>
  </si>
  <si>
    <t>Хлеб ржано-пшеничный обогащённый микронутриентами</t>
  </si>
  <si>
    <t>Сок фруктовый (яблочный)</t>
  </si>
  <si>
    <t>Яблоко свежее</t>
  </si>
  <si>
    <t>Какао с молоком</t>
  </si>
  <si>
    <t>200/5</t>
  </si>
  <si>
    <t>Суп с макаронными изделиями, картофелем и курой отварной</t>
  </si>
  <si>
    <t>Печенье в ассортименте</t>
  </si>
  <si>
    <t>81/116</t>
  </si>
  <si>
    <t>Сок фруктовый (персиковый)</t>
  </si>
  <si>
    <t>Чай с лимоном</t>
  </si>
  <si>
    <t>200/5/5</t>
  </si>
  <si>
    <t>Огурец солёный порционно</t>
  </si>
  <si>
    <t>200</t>
  </si>
  <si>
    <t>Салат из квашеной капусты</t>
  </si>
  <si>
    <t>Макароны отварные с сыром</t>
  </si>
  <si>
    <t>Голубцы ленивые</t>
  </si>
  <si>
    <t>Суп картофельный с горохом и гренками</t>
  </si>
  <si>
    <t>Салат из свеклы с яйцом</t>
  </si>
  <si>
    <t>60/20</t>
  </si>
  <si>
    <t>52/209</t>
  </si>
  <si>
    <t>Апельсин свежий</t>
  </si>
  <si>
    <t>Печень по-строгановски</t>
  </si>
  <si>
    <t>Каша из пшена и риса молочная жидкая ("Дружба")</t>
  </si>
  <si>
    <t>Груша свежая</t>
  </si>
  <si>
    <t>Мандарин свежий</t>
  </si>
  <si>
    <t>160/15</t>
  </si>
  <si>
    <t>Компот из смеси сухофруктов</t>
  </si>
  <si>
    <t>Бутерброд с маслом сливочным</t>
  </si>
  <si>
    <t>Котлета рубленая из филе куриного</t>
  </si>
  <si>
    <t>*Сборник рецептур на продукцию для обучающихся во всех образовательных учреждениях. Москва, Дели принт 2011. Рекомендовано НИИ питания РАМН, редакция Могильного М.П., Тутельяна В.А.</t>
  </si>
  <si>
    <t>*Сборник методических рекомендаций по организации питания детей и подростков в учреждениях образования Санкт-Петербурга, СПб 2008 под редакцией Куткиной М.Н.</t>
  </si>
  <si>
    <t>*Сборник методических рекомендаций по использованию рецептур блюд повышенной пищевой и биологической ценности при организации питания отдельных социально-значимых категорий граждан в учреждениях Санкт-Петербурга,  2012 г.</t>
  </si>
  <si>
    <t>*    Выход порций готовых блюд соответствует СанПиН 2.3-2.4.3590-20</t>
  </si>
  <si>
    <t xml:space="preserve">      Допускаются отклонения в случае сбоев поставки в наименованиях по фруктам,джемам,напиткам,сезонные замены овощей и фруктов.</t>
  </si>
  <si>
    <t>Всего за 7 день:</t>
  </si>
  <si>
    <t>Щи по-уральски с крупой и курицей, со сметаной</t>
  </si>
  <si>
    <t>Салат из свежей капусты с огурцом</t>
  </si>
  <si>
    <t>Бульон куриный с вермишелью и яйцом</t>
  </si>
  <si>
    <t>ТТК</t>
  </si>
  <si>
    <t xml:space="preserve"> 12.2 </t>
  </si>
  <si>
    <t xml:space="preserve"> 1.1 </t>
  </si>
  <si>
    <t xml:space="preserve"> 15.1 </t>
  </si>
  <si>
    <t xml:space="preserve"> 15.2 </t>
  </si>
  <si>
    <t xml:space="preserve"> 9.1 </t>
  </si>
  <si>
    <t xml:space="preserve"> 13.1 </t>
  </si>
  <si>
    <t xml:space="preserve"> 1.3 </t>
  </si>
  <si>
    <t xml:space="preserve"> 16.1 </t>
  </si>
  <si>
    <t xml:space="preserve"> 15.3</t>
  </si>
  <si>
    <t xml:space="preserve"> 1.2 </t>
  </si>
  <si>
    <t xml:space="preserve"> 9.2 </t>
  </si>
  <si>
    <t xml:space="preserve"> 9.4 </t>
  </si>
  <si>
    <t xml:space="preserve"> 2.2 </t>
  </si>
  <si>
    <t xml:space="preserve"> 13.4</t>
  </si>
  <si>
    <t xml:space="preserve"> 5.2 </t>
  </si>
  <si>
    <t>*ТТК - технико-технологическая карта</t>
  </si>
  <si>
    <t>для предоставления питания учащимся в возрасте 7-11 лет общеобразовательных учреждений Санкт-Петербурга</t>
  </si>
  <si>
    <t>Булгур с овощами</t>
  </si>
  <si>
    <t>Напиток из шиповника</t>
  </si>
  <si>
    <t>Паэлья с курицей</t>
  </si>
  <si>
    <t>Плов фруктовый</t>
  </si>
  <si>
    <t>Бутерброд с яйцом</t>
  </si>
  <si>
    <t>Салат "Мозайка"</t>
  </si>
  <si>
    <t>Напиток из протёртой брусники</t>
  </si>
  <si>
    <t>Суп рыбный с картофелем и перловой крупой</t>
  </si>
  <si>
    <t xml:space="preserve">Каша пшеничная вязкая с тыквой </t>
  </si>
  <si>
    <t xml:space="preserve">Салат витаминный </t>
  </si>
  <si>
    <t>Борщ из свежей капусты, с картофелем, курой отварной и сметаной</t>
  </si>
  <si>
    <t>Тефтели мясные в соусе сметанном с томатом</t>
  </si>
  <si>
    <t xml:space="preserve"> 9.5 </t>
  </si>
  <si>
    <t>Каша геркулесовая молочная вязкая с маслом сливочным</t>
  </si>
  <si>
    <t>Паста Болоньезе "по-школьному"</t>
  </si>
  <si>
    <t>Молоко м.д.ж. 2,5% в индивидуальной упаковке</t>
  </si>
  <si>
    <t>Бутерброд с сыром</t>
  </si>
  <si>
    <t>Винегрет овощной</t>
  </si>
  <si>
    <t>Суп из овощей с курицей отварной и сметаной</t>
  </si>
  <si>
    <t>Салат из свёклы отварной с подсолнечным маслом</t>
  </si>
  <si>
    <t>Йогурт фруктовый, м.д.ж. 2,5%</t>
  </si>
  <si>
    <t>Тефтели рыбные в соусе кисло-сладком с овощами</t>
  </si>
  <si>
    <t>Картофель отварной</t>
  </si>
  <si>
    <t>Шницель рубленый мясной</t>
  </si>
  <si>
    <t>Компот из свежих яблок</t>
  </si>
  <si>
    <t xml:space="preserve"> 8.7 </t>
  </si>
  <si>
    <t>Рассольник ленинградский с перловой крупой, отварной курицей и сметаной</t>
  </si>
  <si>
    <t xml:space="preserve"> 10.12  </t>
  </si>
  <si>
    <t xml:space="preserve"> 4.7 </t>
  </si>
  <si>
    <t>192 н</t>
  </si>
  <si>
    <t xml:space="preserve"> 1.33 </t>
  </si>
  <si>
    <t xml:space="preserve"> 9.33 </t>
  </si>
  <si>
    <t xml:space="preserve"> 1.43 </t>
  </si>
  <si>
    <t xml:space="preserve"> 4.2 </t>
  </si>
  <si>
    <t xml:space="preserve"> 13.13  </t>
  </si>
  <si>
    <t xml:space="preserve">98\228 </t>
  </si>
  <si>
    <t xml:space="preserve"> 1.41 </t>
  </si>
  <si>
    <t>140/15</t>
  </si>
  <si>
    <t>90/30</t>
  </si>
  <si>
    <t>Гуляш</t>
  </si>
  <si>
    <t>Каша гречневая рассыпчатая "по-домашнему"</t>
  </si>
  <si>
    <t>Чизкейк, запечённый по-школьному с повидлом</t>
  </si>
  <si>
    <t xml:space="preserve">Вафли </t>
  </si>
  <si>
    <t>Ризотто (рис с овощами)</t>
  </si>
  <si>
    <t xml:space="preserve">Яблоко свежее </t>
  </si>
  <si>
    <t>Бутерброд с повидлом</t>
  </si>
  <si>
    <t>200/10</t>
  </si>
  <si>
    <t>Запеканка творожная "Зебра" со сгущённым молоком</t>
  </si>
  <si>
    <t xml:space="preserve">Йогурт фруктовый, м.д.ж. 2,5%  </t>
  </si>
  <si>
    <t>150/25</t>
  </si>
  <si>
    <t>*Сборник рецептур блюд и кулинарных изделий, Москва, Дели принт 2012 г</t>
  </si>
  <si>
    <t xml:space="preserve"> 4.10 </t>
  </si>
  <si>
    <t xml:space="preserve"> 1.44 </t>
  </si>
  <si>
    <t>160/5</t>
  </si>
  <si>
    <t xml:space="preserve"> 7.4 </t>
  </si>
  <si>
    <t xml:space="preserve"> 10.21 </t>
  </si>
  <si>
    <t xml:space="preserve"> 1.45 </t>
  </si>
  <si>
    <t xml:space="preserve"> 4.11 </t>
  </si>
  <si>
    <t xml:space="preserve"> 4.12 </t>
  </si>
  <si>
    <t xml:space="preserve"> 9.38 </t>
  </si>
  <si>
    <t xml:space="preserve"> 7.2 </t>
  </si>
  <si>
    <t xml:space="preserve"> 13.14 </t>
  </si>
  <si>
    <t>Борщ с капустой и картофелем, отварной говядиной и сметаной</t>
  </si>
  <si>
    <t>35</t>
  </si>
  <si>
    <t>40</t>
  </si>
  <si>
    <t>45</t>
  </si>
  <si>
    <t>130/25</t>
  </si>
  <si>
    <t xml:space="preserve"> 12.7  </t>
  </si>
  <si>
    <t>Макаронные изделия отварные</t>
  </si>
  <si>
    <t xml:space="preserve"> 16.3 </t>
  </si>
  <si>
    <t xml:space="preserve"> 1.46  </t>
  </si>
  <si>
    <t xml:space="preserve"> 1.48 </t>
  </si>
  <si>
    <t>Каша "Янтарная"</t>
  </si>
  <si>
    <t>Цикличное двухнедельное  сбалансированное меню  рационов горячего питания (завтрак, обед) в осенне-зимний период</t>
  </si>
  <si>
    <t>В среднем за 10 дней:</t>
  </si>
  <si>
    <t>10 день</t>
  </si>
  <si>
    <t>Омлет натуральный</t>
  </si>
  <si>
    <t xml:space="preserve"> 6.3 </t>
  </si>
  <si>
    <t>Бутерброд с сыром и огурцом</t>
  </si>
  <si>
    <t xml:space="preserve"> 1.39 </t>
  </si>
  <si>
    <t>Зефир витаминизированный</t>
  </si>
  <si>
    <t xml:space="preserve"> 12.1 </t>
  </si>
  <si>
    <t>Жаркое по-домашнему со свининой</t>
  </si>
  <si>
    <t xml:space="preserve"> 9.6 </t>
  </si>
  <si>
    <t>СОГЛАСОВАНО</t>
  </si>
  <si>
    <t>УТВЕРЖДАЮ</t>
  </si>
  <si>
    <t>Директор ГБОУ__________________</t>
  </si>
  <si>
    <t>Генеральный директор</t>
  </si>
  <si>
    <t>_______________________________</t>
  </si>
  <si>
    <t>АО "Комбинат питания НЕВА"</t>
  </si>
  <si>
    <t>_______________С.Н. Филиппов</t>
  </si>
  <si>
    <t xml:space="preserve">_________________2025 г.      </t>
  </si>
  <si>
    <t>Цикличное двухнедельное  сбалансированное меню  рационов горячего питания (завтрак, обед)</t>
  </si>
  <si>
    <r>
      <rPr>
        <b/>
        <i val="false"/>
        <strike val="false"/>
        <u val="none"/>
        <rFont val="Times New Roman"/>
        <sz val="14"/>
        <color rgb="FF000000"/>
        <vertAlign val="baseline"/>
      </rPr>
      <t xml:space="preserve">для предоставления питания учащимся </t>
    </r>
    <r>
      <rPr>
        <b/>
        <i/>
        <strike val="false"/>
        <u val="none"/>
        <rFont val="Times New Roman"/>
        <sz val="14"/>
        <color rgb="FF000000"/>
        <vertAlign val="baseline"/>
      </rPr>
      <t>в осенне-зимний период</t>
    </r>
    <r>
      <rPr>
        <b/>
        <i val="false"/>
        <strike val="false"/>
        <u val="none"/>
        <rFont val="Times New Roman"/>
        <sz val="14"/>
        <color rgb="FF000000"/>
        <vertAlign val="baseline"/>
      </rPr>
      <t xml:space="preserve"> в возрасте 7-11 лет общеобразовательных учреждений Санкт-Петербурга</t>
    </r>
  </si>
  <si>
    <r>
      <rPr>
        <b/>
        <i val="false"/>
        <strike val="false"/>
        <u val="none"/>
        <rFont val="Times New Roman"/>
        <sz val="14"/>
        <color rgb="FF000000"/>
        <vertAlign val="baseline"/>
      </rPr>
      <t xml:space="preserve"> учащимся </t>
    </r>
    <r>
      <rPr>
        <b/>
        <i/>
        <strike val="false"/>
        <u val="none"/>
        <rFont val="Times New Roman"/>
        <sz val="14"/>
        <color rgb="FF000000"/>
        <vertAlign val="baseline"/>
      </rPr>
      <t>в осенне-зимний период</t>
    </r>
    <r>
      <rPr>
        <b/>
        <i val="false"/>
        <strike val="false"/>
        <u val="none"/>
        <rFont val="Times New Roman"/>
        <sz val="14"/>
        <color rgb="FF000000"/>
        <vertAlign val="baseline"/>
      </rPr>
      <t xml:space="preserve"> в возрасте 7-11 лет общеобразовательных учреждений Санкт-Петербурга</t>
    </r>
  </si>
  <si>
    <t>Цикличное двухнедельное  сбалансированное меню  рационов горячего питания (завтрак, обед) для предоставления питания</t>
  </si>
  <si>
    <r>
      <rPr>
        <b/>
        <i val="false"/>
        <strike val="false"/>
        <u val="none"/>
        <rFont val="Times New Roman"/>
        <sz val="14"/>
        <color rgb="FF000000"/>
        <vertAlign val="baseline"/>
      </rPr>
      <t xml:space="preserve"> учащимся в возрасте 7-11 лет </t>
    </r>
    <r>
      <rPr>
        <b/>
        <i/>
        <strike val="false"/>
        <u val="none"/>
        <rFont val="Times New Roman"/>
        <sz val="14"/>
        <color rgb="FF000000"/>
        <vertAlign val="baseline"/>
      </rPr>
      <t>в осенне-зимний период</t>
    </r>
    <r>
      <rPr>
        <b/>
        <i val="false"/>
        <strike val="false"/>
        <u val="none"/>
        <rFont val="Times New Roman"/>
        <sz val="14"/>
        <color rgb="FF000000"/>
        <vertAlign val="baseline"/>
      </rPr>
      <t xml:space="preserve">  общеобразовательных учреждений Санкт-Петербурга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</si>
</sst>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19]General"/>
  </numFmts>
  <fonts count="35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1"/>
      <charset val="204"/>
    </font>
    <font>
      <sz val="10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u val="single"/>
      <charset val="204"/>
      <family val="1"/>
    </font>
    <font>
      <sz val="14"/>
      <name val="Times New Roman"/>
      <color rgb="FF000000"/>
      <charset val="204"/>
      <family val="1"/>
    </font>
    <font>
      <b/>
      <sz val="14"/>
      <name val="Times New Roman"/>
      <color rgb="FF000000"/>
    </font>
    <font>
      <b/>
      <i/>
      <sz val="14"/>
      <name val="Times New Roman"/>
      <color rgb="FF000000"/>
    </font>
    <font>
      <b/>
      <sz val="14"/>
      <name val="Times New Roman"/>
      <color rgb="FF000000"/>
    </font>
    <font>
      <b/>
      <i/>
      <sz val="14"/>
      <name val="Times New Roman"/>
      <color rgb="FF000000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4" fillId="0" borderId="0"/>
    <xf numFmtId="0" fontId="14" fillId="2" borderId="0" applyNumberFormat="0" applyBorder="0" applyAlignment="0" applyProtection="0"/>
    <xf numFmtId="165" fontId="18" fillId="4" borderId="0" applyBorder="0" applyProtection="0"/>
    <xf numFmtId="165" fontId="20" fillId="0" borderId="0" applyBorder="0" applyProtection="0"/>
    <xf numFmtId="0" fontId="9" fillId="0" borderId="0"/>
    <xf numFmtId="0" fontId="3" fillId="0" borderId="0"/>
    <xf numFmtId="0" fontId="2" fillId="0" borderId="0"/>
    <xf numFmtId="0" fontId="2" fillId="0" borderId="0"/>
  </cellStyleXfs>
  <cellXfs count="201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15" fillId="0" borderId="12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6" fillId="0" borderId="0" xfId="1" applyFont="1"/>
    <xf numFmtId="1" fontId="16" fillId="0" borderId="0" xfId="1" applyNumberFormat="1" applyFont="1"/>
    <xf numFmtId="0" fontId="5" fillId="0" borderId="0" xfId="0" applyFont="1" applyAlignment="1">
      <alignment horizontal="center" vertical="center"/>
    </xf>
    <xf numFmtId="0" fontId="13" fillId="0" borderId="0" xfId="1" applyFont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left" vertic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2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2" fontId="15" fillId="3" borderId="0" xfId="0" applyNumberFormat="1" applyFont="1" applyFill="1" applyAlignment="1">
      <alignment horizontal="center" vertical="center" wrapText="1"/>
    </xf>
    <xf numFmtId="165" fontId="15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 wrapText="1"/>
    </xf>
    <xf numFmtId="2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2" fontId="6" fillId="3" borderId="0" xfId="0" applyNumberFormat="1" applyFont="1" applyFill="1" applyAlignment="1">
      <alignment horizontal="center" vertical="center" wrapText="1"/>
    </xf>
    <xf numFmtId="165" fontId="19" fillId="6" borderId="0" xfId="4" applyFont="1" applyFill="1" applyBorder="1" applyAlignment="1">
      <alignment horizontal="center" vertical="center"/>
    </xf>
    <xf numFmtId="2" fontId="19" fillId="6" borderId="0" xfId="4" applyNumberFormat="1" applyFont="1" applyFill="1" applyBorder="1" applyAlignment="1">
      <alignment horizontal="center" vertical="center"/>
    </xf>
    <xf numFmtId="2" fontId="15" fillId="3" borderId="0" xfId="0" applyNumberFormat="1" applyFont="1" applyFill="1" applyAlignment="1">
      <alignment horizontal="center" vertical="center"/>
    </xf>
    <xf numFmtId="0" fontId="21" fillId="3" borderId="0" xfId="0" applyFont="1" applyFill="1"/>
    <xf numFmtId="0" fontId="15" fillId="3" borderId="0" xfId="0" applyFont="1" applyFill="1" applyAlignment="1">
      <alignment horizontal="center" vertical="center"/>
    </xf>
    <xf numFmtId="165" fontId="15" fillId="0" borderId="0" xfId="0" applyNumberFormat="1" applyFont="1" applyAlignment="1">
      <alignment horizontal="left" vertical="center"/>
    </xf>
    <xf numFmtId="165" fontId="19" fillId="0" borderId="0" xfId="4" applyFont="1" applyBorder="1" applyAlignment="1">
      <alignment horizontal="center" vertical="center"/>
    </xf>
    <xf numFmtId="2" fontId="19" fillId="0" borderId="0" xfId="4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10" fillId="3" borderId="0" xfId="2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16" fontId="10" fillId="3" borderId="0" xfId="0" applyNumberFormat="1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0" fontId="21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2" fontId="17" fillId="0" borderId="1" xfId="0" applyNumberFormat="1" applyFont="1" applyBorder="1" applyAlignment="1">
      <alignment horizontal="center" vertical="center" wrapText="1"/>
    </xf>
    <xf numFmtId="0" fontId="21" fillId="0" borderId="13" xfId="0" applyFont="1" applyBorder="1"/>
    <xf numFmtId="165" fontId="16" fillId="0" borderId="1" xfId="4" applyFont="1" applyBorder="1" applyAlignment="1">
      <alignment horizontal="center" vertical="center"/>
    </xf>
    <xf numFmtId="2" fontId="16" fillId="0" borderId="1" xfId="4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left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0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center"/>
    </xf>
    <xf numFmtId="165" fontId="16" fillId="0" borderId="1" xfId="0" applyNumberFormat="1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165" fontId="19" fillId="6" borderId="1" xfId="4" applyFont="1" applyFill="1" applyBorder="1" applyAlignment="1">
      <alignment horizontal="center" vertical="center"/>
    </xf>
    <xf numFmtId="2" fontId="19" fillId="6" borderId="1" xfId="4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16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6" fillId="3" borderId="1" xfId="2" applyFont="1" applyFill="1" applyBorder="1" applyAlignment="1">
      <alignment horizontal="center" vertical="center" wrapText="1"/>
    </xf>
    <xf numFmtId="16" fontId="16" fillId="3" borderId="1" xfId="2" applyNumberFormat="1" applyFont="1" applyFill="1" applyBorder="1" applyAlignment="1">
      <alignment horizontal="center" vertical="center" wrapText="1"/>
    </xf>
    <xf numFmtId="2" fontId="16" fillId="3" borderId="1" xfId="2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/>
    </xf>
    <xf numFmtId="165" fontId="16" fillId="3" borderId="1" xfId="4" applyFont="1" applyFill="1" applyBorder="1" applyAlignment="1">
      <alignment horizontal="center" vertical="center"/>
    </xf>
    <xf numFmtId="2" fontId="16" fillId="3" borderId="1" xfId="4" applyNumberFormat="1" applyFont="1" applyFill="1" applyBorder="1" applyAlignment="1">
      <alignment horizontal="center" vertical="center"/>
    </xf>
    <xf numFmtId="2" fontId="16" fillId="3" borderId="1" xfId="0" applyNumberFormat="1" applyFont="1" applyFill="1" applyBorder="1" applyAlignment="1">
      <alignment horizontal="center" vertical="center"/>
    </xf>
    <xf numFmtId="16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14" fillId="0" borderId="16" xfId="2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65" fontId="19" fillId="0" borderId="1" xfId="4" applyFont="1" applyBorder="1" applyAlignment="1">
      <alignment horizontal="center" vertical="center"/>
    </xf>
    <xf numFmtId="2" fontId="19" fillId="0" borderId="1" xfId="4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left" vertical="center" wrapText="1"/>
    </xf>
    <xf numFmtId="165" fontId="16" fillId="3" borderId="1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165" fontId="16" fillId="3" borderId="1" xfId="5" applyNumberFormat="1" applyFont="1" applyFill="1" applyBorder="1" applyAlignment="1">
      <alignment horizontal="left" vertical="center"/>
    </xf>
    <xf numFmtId="2" fontId="16" fillId="3" borderId="1" xfId="5" applyNumberFormat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left" vertical="center"/>
    </xf>
    <xf numFmtId="0" fontId="16" fillId="3" borderId="1" xfId="2" applyFont="1" applyFill="1" applyBorder="1" applyAlignment="1">
      <alignment horizontal="left" vertical="center" wrapText="1"/>
    </xf>
    <xf numFmtId="165" fontId="15" fillId="3" borderId="1" xfId="0" applyNumberFormat="1" applyFont="1" applyFill="1" applyBorder="1" applyAlignment="1">
      <alignment horizontal="left" vertical="center"/>
    </xf>
    <xf numFmtId="165" fontId="19" fillId="3" borderId="1" xfId="4" applyFont="1" applyFill="1" applyBorder="1" applyAlignment="1">
      <alignment horizontal="center" vertical="center"/>
    </xf>
    <xf numFmtId="2" fontId="19" fillId="3" borderId="1" xfId="4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6" fillId="3" borderId="1" xfId="5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/>
    </xf>
    <xf numFmtId="0" fontId="21" fillId="0" borderId="0" xfId="0" applyFont="1" applyBorder="1"/>
    <xf numFmtId="0" fontId="1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top" wrapText="1"/>
    </xf>
    <xf numFmtId="1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1" fontId="15" fillId="0" borderId="4" xfId="0" applyNumberFormat="1" applyFont="1" applyBorder="1" applyAlignment="1">
      <alignment horizontal="center" vertical="top" wrapText="1"/>
    </xf>
    <xf numFmtId="1" fontId="15" fillId="0" borderId="8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2" fillId="0" borderId="17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2" applyNumberFormat="1" fontId="5" applyFont="1" fillId="5" applyFill="1" borderId="1" applyBorder="1" applyAlignment="1" xfId="0">
      <alignment vertical="center" horizontal="left"/>
    </xf>
    <xf numFmtId="0" applyNumberFormat="1" fontId="7" applyFont="1" fillId="3" applyFill="1" borderId="1" applyBorder="1" applyAlignment="1" xfId="0">
      <alignment wrapText="1" vertical="top" horizontal="center"/>
    </xf>
    <xf numFmtId="0" applyNumberFormat="1" fontId="26" applyFont="1" fillId="0" applyFill="1" applyAlignment="1" xfId="0">
      <alignment vertical="center" horizontal="left"/>
    </xf>
    <xf numFmtId="0" applyNumberFormat="1" fontId="29" applyFont="1" fillId="0" applyFill="1" applyAlignment="1" xfId="0">
      <alignment vertical="center" horizontal="left"/>
    </xf>
    <xf numFmtId="0" applyNumberFormat="1" fontId="30" applyFont="1" fillId="0" applyFill="1" applyAlignment="1" xfId="0">
      <alignment horizontal="left"/>
    </xf>
  </cellXfs>
  <cellStyles count="9">
    <cellStyle name="Excel Built-in Good" xfId="3"/>
    <cellStyle name="Excel Built-in Normal" xfId="4"/>
    <cellStyle name="Обычный" xfId="0" builtinId="0"/>
    <cellStyle name="Обычный 2" xfId="1"/>
    <cellStyle name="Обычный 2 2" xfId="6"/>
    <cellStyle name="Обычный 2 2 2" xfId="8"/>
    <cellStyle name="Обычный 2 3" xfId="7"/>
    <cellStyle name="Обычный 3" xf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9"/>
  <sheetViews>
    <sheetView tabSelected="1" view="pageBreakPreview" topLeftCell="A1" zoomScale="85" zoomScaleNormal="85" zoomScaleSheetLayoutView="85" workbookViewId="0">
      <selection activeCell="M10" sqref="M10" activeCellId="0"/>
    </sheetView>
  </sheetViews>
  <sheetFormatPr defaultRowHeight="15.75" outlineLevelRow="0" outlineLevelCol="0"/>
  <cols>
    <col min="1" max="1" width="66.42578125" style="3" customWidth="1"/>
    <col min="2" max="2" width="11.42578125" style="12" customWidth="1"/>
    <col min="3" max="3" width="13.28515625" style="12" customWidth="1"/>
    <col min="4" max="4" width="15.28515625" style="12" customWidth="1"/>
    <col min="5" max="5" width="15.28515625" style="12" customWidth="1"/>
    <col min="6" max="6" width="15.28515625" style="12" customWidth="1"/>
    <col min="7" max="7" width="15.28515625" style="12" customWidth="1"/>
    <col min="8" max="8" width="16.42578125" style="5" customWidth="1"/>
    <col min="9" max="9" width="9.140625" hidden="1" customWidth="1"/>
    <col min="10" max="10" width="8.7109375" customWidth="1"/>
    <col min="11" max="11" width="8.7109375" customWidth="1"/>
    <col min="12" max="12" width="8.7109375" customWidth="1"/>
    <col min="13" max="13" width="8.7109375" customWidth="1"/>
    <col min="14" max="14" width="8.7109375" customWidth="1"/>
    <col min="15" max="15" width="8.7109375" customWidth="1"/>
    <col min="16" max="16" width="8.7109375" customWidth="1"/>
    <col min="17" max="17" width="8.7109375" customWidth="1"/>
    <col min="18" max="18" width="8.7109375" customWidth="1"/>
    <col min="19" max="19" width="8.7109375" customWidth="1"/>
    <col min="20" max="20" width="8.7109375" customWidth="1"/>
    <col min="21" max="21" width="8.7109375" customWidth="1"/>
    <col min="22" max="22" width="8.7109375" customWidth="1"/>
    <col min="23" max="23" width="8.7109375" customWidth="1"/>
    <col min="24" max="24" width="8.7109375" customWidth="1"/>
    <col min="25" max="25" width="8.7109375" customWidth="1"/>
    <col min="26" max="26" width="8.7109375" customWidth="1"/>
    <col min="27" max="27" width="8.7109375" customWidth="1"/>
    <col min="28" max="28" width="8.7109375" customWidth="1"/>
    <col min="29" max="29" width="8.7109375" customWidth="1"/>
    <col min="30" max="30" width="8.7109375" customWidth="1"/>
    <col min="31" max="31" width="8.7109375" customWidth="1"/>
    <col min="32" max="32" width="8.7109375" customWidth="1"/>
    <col min="33" max="33" width="8.7109375" customWidth="1"/>
    <col min="34" max="34" width="8.7109375" customWidth="1"/>
    <col min="35" max="35" width="8.7109375" customWidth="1"/>
    <col min="36" max="36" width="8.7109375" customWidth="1"/>
    <col min="37" max="37" width="8.7109375" customWidth="1"/>
    <col min="38" max="38" width="8.7109375" customWidth="1"/>
    <col min="39" max="39" width="8.7109375" customWidth="1"/>
    <col min="40" max="40" width="8.7109375" customWidth="1"/>
    <col min="41" max="41" width="8.7109375" customWidth="1"/>
    <col min="42" max="42" width="8.7109375" customWidth="1"/>
    <col min="43" max="43" width="8.7109375" customWidth="1"/>
    <col min="44" max="44" width="8.7109375" customWidth="1"/>
    <col min="45" max="45" width="8.7109375" customWidth="1"/>
    <col min="46" max="46" width="8.7109375" customWidth="1"/>
    <col min="47" max="47" width="8.7109375" customWidth="1"/>
    <col min="48" max="48" width="8.7109375" customWidth="1"/>
    <col min="49" max="49" width="8.7109375" customWidth="1"/>
    <col min="50" max="50" width="8.7109375" customWidth="1"/>
    <col min="51" max="51" width="8.7109375" customWidth="1"/>
    <col min="52" max="52" width="8.7109375" customWidth="1"/>
    <col min="53" max="53" width="8.7109375" customWidth="1"/>
    <col min="54" max="54" width="8.7109375" customWidth="1"/>
    <col min="55" max="55" width="8.7109375" customWidth="1"/>
    <col min="56" max="56" width="8.7109375" customWidth="1"/>
    <col min="57" max="57" width="8.7109375" customWidth="1"/>
    <col min="58" max="58" width="8.7109375" customWidth="1"/>
    <col min="59" max="59" width="8.7109375" customWidth="1"/>
    <col min="60" max="60" width="8.7109375" customWidth="1"/>
    <col min="61" max="61" width="8.7109375" customWidth="1"/>
    <col min="62" max="62" width="8.7109375" customWidth="1"/>
    <col min="63" max="63" width="8.7109375" customWidth="1"/>
    <col min="64" max="64" width="8.7109375" customWidth="1"/>
    <col min="65" max="65" width="8.7109375" customWidth="1"/>
    <col min="66" max="66" width="8.7109375" customWidth="1"/>
    <col min="67" max="67" width="8.7109375" customWidth="1"/>
    <col min="68" max="68" width="8.7109375" customWidth="1"/>
    <col min="69" max="69" width="8.7109375" customWidth="1"/>
    <col min="70" max="70" width="8.7109375" customWidth="1"/>
    <col min="71" max="71" width="8.7109375" customWidth="1"/>
    <col min="72" max="72" width="8.7109375" customWidth="1"/>
    <col min="73" max="73" width="8.7109375" customWidth="1"/>
    <col min="74" max="74" width="8.7109375" customWidth="1"/>
    <col min="75" max="75" width="8.7109375" customWidth="1"/>
    <col min="76" max="76" width="8.7109375" customWidth="1"/>
    <col min="77" max="77" width="8.7109375" customWidth="1"/>
    <col min="78" max="78" width="8.7109375" customWidth="1"/>
    <col min="79" max="79" width="8.7109375" customWidth="1"/>
    <col min="80" max="80" width="8.7109375" customWidth="1"/>
    <col min="81" max="81" width="8.7109375" customWidth="1"/>
    <col min="82" max="82" width="8.7109375" customWidth="1"/>
    <col min="83" max="83" width="8.7109375" customWidth="1"/>
    <col min="84" max="84" width="8.7109375" customWidth="1"/>
    <col min="85" max="85" width="8.7109375" customWidth="1"/>
    <col min="86" max="86" width="8.7109375" customWidth="1"/>
    <col min="87" max="87" width="8.7109375" customWidth="1"/>
    <col min="88" max="88" width="8.7109375" customWidth="1"/>
    <col min="89" max="89" width="8.7109375" customWidth="1"/>
    <col min="90" max="90" width="8.7109375" customWidth="1"/>
    <col min="91" max="91" width="8.7109375" customWidth="1"/>
    <col min="92" max="92" width="8.7109375" customWidth="1"/>
    <col min="93" max="93" width="8.7109375" customWidth="1"/>
    <col min="94" max="94" width="8.7109375" customWidth="1"/>
    <col min="95" max="95" width="8.7109375" customWidth="1"/>
    <col min="96" max="96" width="8.7109375" customWidth="1"/>
    <col min="97" max="97" width="8.7109375" customWidth="1"/>
    <col min="98" max="98" width="8.7109375" customWidth="1"/>
    <col min="99" max="99" width="8.7109375" customWidth="1"/>
    <col min="100" max="100" width="8.7109375" customWidth="1"/>
    <col min="101" max="101" width="8.7109375" customWidth="1"/>
    <col min="102" max="102" width="8.7109375" customWidth="1"/>
    <col min="103" max="103" width="8.7109375" customWidth="1"/>
    <col min="104" max="104" width="8.7109375" customWidth="1"/>
    <col min="105" max="105" width="8.7109375" customWidth="1"/>
    <col min="106" max="106" width="8.7109375" customWidth="1"/>
    <col min="107" max="107" width="8.7109375" customWidth="1"/>
    <col min="108" max="108" width="8.7109375" customWidth="1"/>
    <col min="109" max="109" width="8.7109375" customWidth="1"/>
    <col min="110" max="110" width="8.7109375" customWidth="1"/>
    <col min="111" max="111" width="8.7109375" customWidth="1"/>
    <col min="112" max="112" width="8.7109375" customWidth="1"/>
    <col min="113" max="113" width="8.7109375" customWidth="1"/>
    <col min="114" max="114" width="8.7109375" customWidth="1"/>
    <col min="115" max="115" width="8.7109375" customWidth="1"/>
    <col min="116" max="116" width="8.7109375" customWidth="1"/>
    <col min="117" max="117" width="8.7109375" customWidth="1"/>
    <col min="118" max="118" width="8.7109375" customWidth="1"/>
    <col min="119" max="119" width="8.7109375" customWidth="1"/>
    <col min="120" max="120" width="8.7109375" customWidth="1"/>
    <col min="121" max="121" width="8.7109375" customWidth="1"/>
    <col min="122" max="122" width="8.7109375" customWidth="1"/>
    <col min="123" max="123" width="8.7109375" customWidth="1"/>
    <col min="124" max="124" width="8.7109375" customWidth="1"/>
    <col min="125" max="125" width="8.7109375" customWidth="1"/>
    <col min="126" max="126" width="8.7109375" customWidth="1"/>
    <col min="127" max="127" width="8.7109375" customWidth="1"/>
    <col min="128" max="128" width="8.7109375" customWidth="1"/>
    <col min="129" max="129" width="8.7109375" customWidth="1"/>
    <col min="130" max="130" width="8.7109375" customWidth="1"/>
    <col min="131" max="131" width="8.7109375" customWidth="1"/>
    <col min="132" max="132" width="8.7109375" customWidth="1"/>
    <col min="133" max="133" width="8.7109375" customWidth="1"/>
    <col min="134" max="134" width="8.7109375" customWidth="1"/>
    <col min="135" max="135" width="8.7109375" customWidth="1"/>
    <col min="136" max="136" width="8.7109375" customWidth="1"/>
    <col min="137" max="137" width="8.7109375" customWidth="1"/>
    <col min="138" max="138" width="8.7109375" customWidth="1"/>
    <col min="139" max="139" width="8.7109375" customWidth="1"/>
    <col min="140" max="140" width="8.7109375" customWidth="1"/>
    <col min="141" max="141" width="8.7109375" customWidth="1"/>
    <col min="142" max="142" width="8.7109375" customWidth="1"/>
    <col min="143" max="143" width="8.7109375" customWidth="1"/>
    <col min="144" max="144" width="8.7109375" customWidth="1"/>
    <col min="145" max="145" width="8.7109375" customWidth="1"/>
    <col min="146" max="146" width="8.7109375" customWidth="1"/>
    <col min="147" max="147" width="8.7109375" customWidth="1"/>
    <col min="148" max="148" width="8.7109375" customWidth="1"/>
    <col min="149" max="149" width="8.7109375" customWidth="1"/>
    <col min="150" max="150" width="8.7109375" customWidth="1"/>
    <col min="151" max="151" width="8.7109375" customWidth="1"/>
    <col min="152" max="152" width="8.7109375" customWidth="1"/>
    <col min="153" max="153" width="8.7109375" customWidth="1"/>
    <col min="154" max="154" width="8.7109375" customWidth="1"/>
    <col min="155" max="155" width="8.7109375" customWidth="1"/>
    <col min="156" max="156" width="8.7109375" customWidth="1"/>
    <col min="157" max="157" width="8.7109375" customWidth="1"/>
    <col min="158" max="158" width="8.7109375" customWidth="1"/>
    <col min="159" max="159" width="8.7109375" customWidth="1"/>
    <col min="160" max="160" width="8.7109375" customWidth="1"/>
    <col min="161" max="161" width="8.7109375" customWidth="1"/>
    <col min="162" max="162" width="8.7109375" customWidth="1"/>
    <col min="163" max="163" width="8.7109375" customWidth="1"/>
    <col min="164" max="164" width="8.7109375" customWidth="1"/>
    <col min="165" max="165" width="8.7109375" customWidth="1"/>
    <col min="166" max="166" width="8.7109375" customWidth="1"/>
    <col min="167" max="167" width="8.7109375" customWidth="1"/>
    <col min="168" max="168" width="8.7109375" customWidth="1"/>
    <col min="169" max="169" width="8.7109375" customWidth="1"/>
    <col min="170" max="170" width="8.7109375" customWidth="1"/>
    <col min="171" max="171" width="8.7109375" customWidth="1"/>
    <col min="172" max="172" width="8.7109375" customWidth="1"/>
    <col min="173" max="173" width="8.7109375" customWidth="1"/>
    <col min="174" max="174" width="8.7109375" customWidth="1"/>
    <col min="175" max="175" width="8.7109375" customWidth="1"/>
    <col min="176" max="176" width="8.7109375" customWidth="1"/>
    <col min="177" max="177" width="8.7109375" customWidth="1"/>
    <col min="178" max="178" width="8.7109375" customWidth="1"/>
    <col min="179" max="179" width="8.7109375" customWidth="1"/>
    <col min="180" max="180" width="8.7109375" customWidth="1"/>
    <col min="181" max="181" width="8.7109375" customWidth="1"/>
    <col min="182" max="182" width="8.7109375" customWidth="1"/>
    <col min="183" max="183" width="8.7109375" customWidth="1"/>
    <col min="184" max="184" width="8.7109375" customWidth="1"/>
    <col min="185" max="185" width="8.7109375" customWidth="1"/>
    <col min="186" max="186" width="8.7109375" customWidth="1"/>
    <col min="187" max="187" width="8.7109375" customWidth="1"/>
    <col min="188" max="188" width="8.7109375" customWidth="1"/>
    <col min="189" max="189" width="8.7109375" customWidth="1"/>
    <col min="190" max="190" width="8.7109375" customWidth="1"/>
    <col min="191" max="191" width="8.7109375" customWidth="1"/>
    <col min="192" max="192" width="8.7109375" customWidth="1"/>
    <col min="193" max="193" width="8.7109375" customWidth="1"/>
    <col min="194" max="194" width="8.7109375" customWidth="1"/>
    <col min="195" max="195" width="8.7109375" customWidth="1"/>
    <col min="196" max="196" width="8.7109375" customWidth="1"/>
    <col min="197" max="197" width="8.7109375" customWidth="1"/>
    <col min="198" max="198" width="8.7109375" customWidth="1"/>
    <col min="199" max="199" width="8.7109375" customWidth="1"/>
    <col min="200" max="200" width="8.7109375" customWidth="1"/>
    <col min="201" max="201" width="8.7109375" customWidth="1"/>
    <col min="202" max="202" width="8.7109375" customWidth="1"/>
    <col min="203" max="203" width="8.7109375" customWidth="1"/>
    <col min="204" max="204" width="8.7109375" customWidth="1"/>
    <col min="205" max="205" width="8.7109375" customWidth="1"/>
    <col min="206" max="206" width="8.7109375" customWidth="1"/>
    <col min="207" max="207" width="8.7109375" customWidth="1"/>
    <col min="208" max="208" width="8.7109375" customWidth="1"/>
    <col min="209" max="209" width="8.7109375" customWidth="1"/>
    <col min="210" max="210" width="8.7109375" customWidth="1"/>
    <col min="211" max="211" width="8.7109375" customWidth="1"/>
    <col min="212" max="212" width="8.7109375" customWidth="1"/>
    <col min="213" max="213" width="8.7109375" customWidth="1"/>
    <col min="214" max="214" width="8.7109375" customWidth="1"/>
    <col min="215" max="215" width="8.7109375" customWidth="1"/>
    <col min="216" max="216" width="8.7109375" customWidth="1"/>
    <col min="217" max="217" width="8.7109375" customWidth="1"/>
    <col min="218" max="218" width="8.7109375" customWidth="1"/>
    <col min="219" max="219" width="8.7109375" customWidth="1"/>
    <col min="220" max="220" width="8.7109375" customWidth="1"/>
    <col min="221" max="221" width="8.7109375" customWidth="1"/>
    <col min="222" max="222" width="8.7109375" customWidth="1"/>
    <col min="223" max="223" width="8.7109375" customWidth="1"/>
    <col min="224" max="224" width="8.7109375" customWidth="1"/>
    <col min="225" max="225" width="8.7109375" customWidth="1"/>
    <col min="226" max="226" width="8.7109375" customWidth="1"/>
    <col min="227" max="227" width="8.7109375" customWidth="1"/>
    <col min="228" max="228" width="8.7109375" customWidth="1"/>
    <col min="229" max="229" width="8.7109375" customWidth="1"/>
    <col min="230" max="230" width="8.7109375" customWidth="1"/>
    <col min="231" max="231" width="8.7109375" customWidth="1"/>
    <col min="232" max="232" width="8.7109375" customWidth="1"/>
    <col min="233" max="233" width="8.7109375" customWidth="1"/>
    <col min="234" max="234" width="8.7109375" customWidth="1"/>
    <col min="235" max="235" width="8.7109375" customWidth="1"/>
    <col min="236" max="236" width="8.7109375" customWidth="1"/>
    <col min="237" max="237" width="8.7109375" customWidth="1"/>
    <col min="238" max="238" width="8.7109375" customWidth="1"/>
    <col min="239" max="239" width="8.7109375" customWidth="1"/>
    <col min="240" max="240" width="8.7109375" customWidth="1"/>
    <col min="241" max="241" width="8.7109375" customWidth="1"/>
    <col min="242" max="242" width="8.7109375" customWidth="1"/>
    <col min="243" max="243" width="8.7109375" customWidth="1"/>
    <col min="244" max="244" width="8.7109375" customWidth="1"/>
    <col min="245" max="245" width="8.7109375" customWidth="1"/>
    <col min="246" max="246" width="8.7109375" customWidth="1"/>
    <col min="247" max="247" width="8.7109375" customWidth="1"/>
    <col min="248" max="248" width="8.7109375" customWidth="1"/>
    <col min="249" max="249" width="8.7109375" customWidth="1"/>
    <col min="250" max="250" width="8.7109375" customWidth="1"/>
    <col min="251" max="251" width="8.7109375" customWidth="1"/>
    <col min="252" max="252" width="8.7109375" customWidth="1"/>
    <col min="253" max="253" width="8.7109375" customWidth="1"/>
    <col min="254" max="254" width="8.7109375" customWidth="1"/>
    <col min="255" max="255" width="8.7109375" customWidth="1"/>
    <col min="256" max="256" width="8.7109375" customWidth="1"/>
    <col min="257" max="257" width="8.7109375" customWidth="1"/>
    <col min="258" max="258" width="8.7109375" customWidth="1"/>
    <col min="259" max="259" width="8.7109375" customWidth="1"/>
    <col min="260" max="260" width="8.7109375" customWidth="1"/>
    <col min="261" max="261" width="8.7109375" customWidth="1"/>
    <col min="262" max="262" width="8.7109375" customWidth="1"/>
    <col min="263" max="263" width="8.7109375" customWidth="1"/>
    <col min="264" max="264" width="8.7109375" customWidth="1"/>
    <col min="265" max="265" width="8.7109375" customWidth="1"/>
    <col min="266" max="266" width="8.7109375" customWidth="1"/>
    <col min="267" max="267" width="8.7109375" customWidth="1"/>
    <col min="268" max="268" width="8.7109375" customWidth="1"/>
    <col min="269" max="269" width="8.7109375" customWidth="1"/>
    <col min="270" max="270" width="8.7109375" customWidth="1"/>
    <col min="271" max="271" width="8.7109375" customWidth="1"/>
    <col min="272" max="272" width="8.7109375" customWidth="1"/>
    <col min="273" max="273" width="8.7109375" customWidth="1"/>
    <col min="274" max="274" width="8.7109375" customWidth="1"/>
    <col min="275" max="275" width="8.7109375" customWidth="1"/>
    <col min="276" max="276" width="8.7109375" customWidth="1"/>
    <col min="277" max="277" width="8.7109375" customWidth="1"/>
    <col min="278" max="278" width="8.7109375" customWidth="1"/>
    <col min="279" max="279" width="8.7109375" customWidth="1"/>
    <col min="280" max="280" width="8.7109375" customWidth="1"/>
    <col min="281" max="281" width="8.7109375" customWidth="1"/>
    <col min="282" max="282" width="8.7109375" customWidth="1"/>
    <col min="283" max="283" width="8.7109375" customWidth="1"/>
    <col min="284" max="284" width="8.7109375" customWidth="1"/>
    <col min="285" max="285" width="8.7109375" customWidth="1"/>
    <col min="286" max="286" width="8.7109375" customWidth="1"/>
    <col min="287" max="287" width="8.7109375" customWidth="1"/>
    <col min="288" max="288" width="8.7109375" customWidth="1"/>
    <col min="289" max="289" width="8.7109375" customWidth="1"/>
    <col min="290" max="290" width="8.7109375" customWidth="1"/>
    <col min="291" max="291" width="8.7109375" customWidth="1"/>
    <col min="292" max="292" width="8.7109375" customWidth="1"/>
    <col min="293" max="293" width="8.7109375" customWidth="1"/>
    <col min="294" max="294" width="8.7109375" customWidth="1"/>
    <col min="295" max="295" width="8.7109375" customWidth="1"/>
    <col min="296" max="296" width="8.7109375" customWidth="1"/>
    <col min="297" max="297" width="8.7109375" customWidth="1"/>
    <col min="298" max="298" width="8.7109375" customWidth="1"/>
    <col min="299" max="299" width="8.7109375" customWidth="1"/>
    <col min="300" max="300" width="8.7109375" customWidth="1"/>
    <col min="301" max="301" width="8.7109375" customWidth="1"/>
    <col min="302" max="302" width="8.7109375" customWidth="1"/>
    <col min="303" max="303" width="8.7109375" customWidth="1"/>
    <col min="304" max="304" width="8.7109375" customWidth="1"/>
    <col min="305" max="305" width="8.7109375" customWidth="1"/>
    <col min="306" max="306" width="8.7109375" customWidth="1"/>
    <col min="307" max="307" width="8.7109375" customWidth="1"/>
    <col min="308" max="308" width="8.7109375" customWidth="1"/>
    <col min="309" max="309" width="8.7109375" customWidth="1"/>
    <col min="310" max="310" width="8.7109375" customWidth="1"/>
    <col min="311" max="311" width="8.7109375" customWidth="1"/>
    <col min="312" max="312" width="8.7109375" customWidth="1"/>
    <col min="313" max="313" width="8.7109375" customWidth="1"/>
    <col min="314" max="314" width="8.7109375" customWidth="1"/>
    <col min="315" max="315" width="8.7109375" customWidth="1"/>
    <col min="316" max="316" width="8.7109375" customWidth="1"/>
    <col min="317" max="317" width="8.7109375" customWidth="1"/>
    <col min="318" max="318" width="8.7109375" customWidth="1"/>
    <col min="319" max="319" width="8.7109375" customWidth="1"/>
    <col min="320" max="320" width="8.7109375" customWidth="1"/>
    <col min="321" max="321" width="8.7109375" customWidth="1"/>
    <col min="322" max="322" width="8.7109375" customWidth="1"/>
    <col min="323" max="323" width="8.7109375" customWidth="1"/>
    <col min="324" max="324" width="8.7109375" customWidth="1"/>
    <col min="325" max="325" width="8.7109375" customWidth="1"/>
    <col min="326" max="326" width="8.7109375" customWidth="1"/>
    <col min="327" max="327" width="8.7109375" customWidth="1"/>
    <col min="328" max="328" width="8.7109375" customWidth="1"/>
    <col min="329" max="329" width="8.7109375" customWidth="1"/>
    <col min="330" max="330" width="8.7109375" customWidth="1"/>
    <col min="331" max="331" width="8.7109375" customWidth="1"/>
    <col min="332" max="332" width="8.7109375" customWidth="1"/>
    <col min="333" max="333" width="8.7109375" customWidth="1"/>
    <col min="334" max="334" width="8.7109375" customWidth="1"/>
    <col min="335" max="335" width="8.7109375" customWidth="1"/>
    <col min="336" max="336" width="8.7109375" customWidth="1"/>
    <col min="337" max="337" width="8.7109375" customWidth="1"/>
    <col min="338" max="338" width="8.7109375" customWidth="1"/>
    <col min="339" max="339" width="8.7109375" customWidth="1"/>
    <col min="340" max="340" width="8.7109375" customWidth="1"/>
    <col min="341" max="341" width="8.7109375" customWidth="1"/>
    <col min="342" max="342" width="8.7109375" customWidth="1"/>
    <col min="343" max="343" width="8.7109375" customWidth="1"/>
    <col min="344" max="344" width="8.7109375" customWidth="1"/>
    <col min="345" max="345" width="8.7109375" customWidth="1"/>
    <col min="346" max="346" width="8.7109375" customWidth="1"/>
    <col min="347" max="347" width="8.7109375" customWidth="1"/>
    <col min="348" max="348" width="8.7109375" customWidth="1"/>
    <col min="349" max="349" width="8.7109375" customWidth="1"/>
    <col min="350" max="350" width="8.7109375" customWidth="1"/>
    <col min="351" max="351" width="8.7109375" customWidth="1"/>
    <col min="352" max="352" width="8.7109375" customWidth="1"/>
    <col min="353" max="353" width="8.7109375" customWidth="1"/>
    <col min="354" max="354" width="8.7109375" customWidth="1"/>
    <col min="355" max="355" width="8.7109375" customWidth="1"/>
    <col min="356" max="356" width="8.7109375" customWidth="1"/>
    <col min="357" max="357" width="8.7109375" customWidth="1"/>
    <col min="358" max="358" width="8.7109375" customWidth="1"/>
    <col min="359" max="359" width="8.7109375" customWidth="1"/>
    <col min="360" max="360" width="8.7109375" customWidth="1"/>
    <col min="361" max="361" width="8.7109375" customWidth="1"/>
    <col min="362" max="362" width="8.7109375" customWidth="1"/>
    <col min="363" max="363" width="8.7109375" customWidth="1"/>
    <col min="364" max="364" width="8.7109375" customWidth="1"/>
    <col min="365" max="365" width="8.7109375" customWidth="1"/>
    <col min="366" max="366" width="8.7109375" customWidth="1"/>
    <col min="367" max="367" width="8.7109375" customWidth="1"/>
    <col min="368" max="368" width="8.7109375" customWidth="1"/>
    <col min="369" max="369" width="8.7109375" customWidth="1"/>
    <col min="370" max="370" width="8.7109375" customWidth="1"/>
    <col min="371" max="371" width="8.7109375" customWidth="1"/>
    <col min="372" max="372" width="8.7109375" customWidth="1"/>
    <col min="373" max="373" width="8.7109375" customWidth="1"/>
    <col min="374" max="374" width="8.7109375" customWidth="1"/>
    <col min="375" max="375" width="8.7109375" customWidth="1"/>
    <col min="376" max="376" width="8.7109375" customWidth="1"/>
    <col min="377" max="377" width="8.7109375" customWidth="1"/>
    <col min="378" max="378" width="8.7109375" customWidth="1"/>
    <col min="379" max="379" width="8.7109375" customWidth="1"/>
    <col min="380" max="380" width="8.7109375" customWidth="1"/>
    <col min="381" max="381" width="8.7109375" customWidth="1"/>
    <col min="382" max="382" width="8.7109375" customWidth="1"/>
    <col min="383" max="383" width="8.7109375" customWidth="1"/>
    <col min="384" max="384" width="8.7109375" customWidth="1"/>
    <col min="385" max="385" width="8.7109375" customWidth="1"/>
    <col min="386" max="386" width="8.7109375" customWidth="1"/>
    <col min="387" max="387" width="8.7109375" customWidth="1"/>
    <col min="388" max="388" width="8.7109375" customWidth="1"/>
    <col min="389" max="389" width="8.7109375" customWidth="1"/>
    <col min="390" max="390" width="8.7109375" customWidth="1"/>
    <col min="391" max="391" width="8.7109375" customWidth="1"/>
    <col min="392" max="392" width="8.7109375" customWidth="1"/>
    <col min="393" max="393" width="8.7109375" customWidth="1"/>
    <col min="394" max="394" width="8.7109375" customWidth="1"/>
    <col min="395" max="395" width="8.7109375" customWidth="1"/>
    <col min="396" max="396" width="8.7109375" customWidth="1"/>
    <col min="397" max="397" width="8.7109375" customWidth="1"/>
    <col min="398" max="398" width="8.7109375" customWidth="1"/>
    <col min="399" max="399" width="8.7109375" customWidth="1"/>
    <col min="400" max="400" width="8.7109375" customWidth="1"/>
    <col min="401" max="401" width="8.7109375" customWidth="1"/>
    <col min="402" max="402" width="8.7109375" customWidth="1"/>
    <col min="403" max="403" width="8.7109375" customWidth="1"/>
    <col min="404" max="404" width="8.7109375" customWidth="1"/>
    <col min="405" max="405" width="8.7109375" customWidth="1"/>
    <col min="406" max="406" width="8.7109375" customWidth="1"/>
    <col min="407" max="407" width="8.7109375" customWidth="1"/>
    <col min="408" max="408" width="8.7109375" customWidth="1"/>
    <col min="409" max="409" width="8.7109375" customWidth="1"/>
    <col min="410" max="410" width="8.7109375" customWidth="1"/>
    <col min="411" max="411" width="8.7109375" customWidth="1"/>
    <col min="412" max="412" width="8.7109375" customWidth="1"/>
    <col min="413" max="413" width="8.7109375" customWidth="1"/>
    <col min="414" max="414" width="8.7109375" customWidth="1"/>
    <col min="415" max="415" width="8.7109375" customWidth="1"/>
    <col min="416" max="416" width="8.7109375" customWidth="1"/>
    <col min="417" max="417" width="8.7109375" customWidth="1"/>
    <col min="418" max="418" width="8.7109375" customWidth="1"/>
    <col min="419" max="419" width="8.7109375" customWidth="1"/>
    <col min="420" max="420" width="8.7109375" customWidth="1"/>
    <col min="421" max="421" width="8.7109375" customWidth="1"/>
    <col min="422" max="422" width="8.7109375" customWidth="1"/>
    <col min="423" max="423" width="8.7109375" customWidth="1"/>
    <col min="424" max="424" width="8.7109375" customWidth="1"/>
    <col min="425" max="425" width="8.7109375" customWidth="1"/>
    <col min="426" max="426" width="8.7109375" customWidth="1"/>
    <col min="427" max="427" width="8.7109375" customWidth="1"/>
    <col min="428" max="428" width="8.7109375" customWidth="1"/>
    <col min="429" max="429" width="8.7109375" customWidth="1"/>
    <col min="430" max="430" width="8.7109375" customWidth="1"/>
    <col min="431" max="431" width="8.7109375" customWidth="1"/>
    <col min="432" max="432" width="8.7109375" customWidth="1"/>
    <col min="433" max="433" width="8.7109375" customWidth="1"/>
    <col min="434" max="434" width="8.7109375" customWidth="1"/>
    <col min="435" max="435" width="8.7109375" customWidth="1"/>
    <col min="436" max="436" width="8.7109375" customWidth="1"/>
    <col min="437" max="437" width="8.7109375" customWidth="1"/>
    <col min="438" max="438" width="8.7109375" customWidth="1"/>
    <col min="439" max="439" width="8.7109375" customWidth="1"/>
    <col min="440" max="440" width="8.7109375" customWidth="1"/>
    <col min="441" max="441" width="8.7109375" customWidth="1"/>
    <col min="442" max="442" width="8.7109375" customWidth="1"/>
    <col min="443" max="443" width="8.7109375" customWidth="1"/>
    <col min="444" max="444" width="8.7109375" customWidth="1"/>
    <col min="445" max="445" width="8.7109375" customWidth="1"/>
    <col min="446" max="446" width="8.7109375" customWidth="1"/>
    <col min="447" max="447" width="8.7109375" customWidth="1"/>
    <col min="448" max="448" width="8.7109375" customWidth="1"/>
    <col min="449" max="449" width="8.7109375" customWidth="1"/>
    <col min="450" max="450" width="8.7109375" customWidth="1"/>
    <col min="451" max="451" width="8.7109375" customWidth="1"/>
    <col min="452" max="452" width="8.7109375" customWidth="1"/>
    <col min="453" max="453" width="8.7109375" customWidth="1"/>
    <col min="454" max="454" width="8.7109375" customWidth="1"/>
    <col min="455" max="455" width="8.7109375" customWidth="1"/>
    <col min="456" max="456" width="8.7109375" customWidth="1"/>
    <col min="457" max="457" width="8.7109375" customWidth="1"/>
    <col min="458" max="458" width="8.7109375" customWidth="1"/>
    <col min="459" max="459" width="8.7109375" customWidth="1"/>
    <col min="460" max="460" width="8.7109375" customWidth="1"/>
    <col min="461" max="461" width="8.7109375" customWidth="1"/>
    <col min="462" max="462" width="8.7109375" customWidth="1"/>
    <col min="463" max="463" width="8.7109375" customWidth="1"/>
    <col min="464" max="464" width="8.7109375" customWidth="1"/>
    <col min="465" max="465" width="8.7109375" customWidth="1"/>
    <col min="466" max="466" width="8.7109375" customWidth="1"/>
    <col min="467" max="467" width="8.7109375" customWidth="1"/>
    <col min="468" max="468" width="8.7109375" customWidth="1"/>
    <col min="469" max="469" width="8.7109375" customWidth="1"/>
    <col min="470" max="470" width="8.7109375" customWidth="1"/>
    <col min="471" max="471" width="8.7109375" customWidth="1"/>
    <col min="472" max="472" width="8.7109375" customWidth="1"/>
    <col min="473" max="473" width="8.7109375" customWidth="1"/>
    <col min="474" max="474" width="8.7109375" customWidth="1"/>
    <col min="475" max="475" width="8.7109375" customWidth="1"/>
    <col min="476" max="476" width="8.7109375" customWidth="1"/>
    <col min="477" max="477" width="8.7109375" customWidth="1"/>
    <col min="478" max="478" width="8.7109375" customWidth="1"/>
    <col min="479" max="479" width="8.7109375" customWidth="1"/>
    <col min="480" max="480" width="8.7109375" customWidth="1"/>
    <col min="481" max="481" width="8.7109375" customWidth="1"/>
    <col min="482" max="482" width="8.7109375" customWidth="1"/>
    <col min="483" max="483" width="8.7109375" customWidth="1"/>
    <col min="484" max="484" width="8.7109375" customWidth="1"/>
    <col min="485" max="485" width="8.7109375" customWidth="1"/>
    <col min="486" max="486" width="8.7109375" customWidth="1"/>
    <col min="487" max="487" width="8.7109375" customWidth="1"/>
    <col min="488" max="488" width="8.7109375" customWidth="1"/>
    <col min="489" max="489" width="8.7109375" customWidth="1"/>
    <col min="490" max="490" width="8.7109375" customWidth="1"/>
    <col min="491" max="491" width="8.7109375" customWidth="1"/>
    <col min="492" max="492" width="8.7109375" customWidth="1"/>
    <col min="493" max="493" width="8.7109375" customWidth="1"/>
    <col min="494" max="494" width="8.7109375" customWidth="1"/>
    <col min="495" max="495" width="8.7109375" customWidth="1"/>
    <col min="496" max="496" width="8.7109375" customWidth="1"/>
    <col min="497" max="497" width="8.7109375" customWidth="1"/>
    <col min="498" max="498" width="8.7109375" customWidth="1"/>
    <col min="499" max="499" width="8.7109375" customWidth="1"/>
    <col min="500" max="500" width="8.7109375" customWidth="1"/>
    <col min="501" max="501" width="8.7109375" customWidth="1"/>
    <col min="502" max="502" width="8.7109375" customWidth="1"/>
    <col min="503" max="503" width="8.7109375" customWidth="1"/>
    <col min="504" max="504" width="8.7109375" customWidth="1"/>
    <col min="505" max="505" width="8.7109375" customWidth="1"/>
    <col min="506" max="506" width="8.7109375" customWidth="1"/>
    <col min="507" max="507" width="8.7109375" customWidth="1"/>
    <col min="508" max="508" width="8.7109375" customWidth="1"/>
    <col min="509" max="509" width="8.7109375" customWidth="1"/>
    <col min="510" max="510" width="8.7109375" customWidth="1"/>
    <col min="511" max="511" width="8.7109375" customWidth="1"/>
    <col min="512" max="512" width="8.7109375" customWidth="1"/>
    <col min="513" max="513" width="8.7109375" customWidth="1"/>
    <col min="514" max="514" width="8.7109375" customWidth="1"/>
    <col min="515" max="515" width="8.7109375" customWidth="1"/>
    <col min="516" max="516" width="8.7109375" customWidth="1"/>
    <col min="517" max="517" width="8.7109375" customWidth="1"/>
    <col min="518" max="518" width="8.7109375" customWidth="1"/>
    <col min="519" max="519" width="8.7109375" customWidth="1"/>
    <col min="520" max="520" width="8.7109375" customWidth="1"/>
    <col min="521" max="521" width="8.7109375" customWidth="1"/>
    <col min="522" max="522" width="8.7109375" customWidth="1"/>
    <col min="523" max="523" width="8.7109375" customWidth="1"/>
    <col min="524" max="524" width="8.7109375" customWidth="1"/>
    <col min="525" max="525" width="8.7109375" customWidth="1"/>
    <col min="526" max="526" width="8.7109375" customWidth="1"/>
    <col min="527" max="527" width="8.7109375" customWidth="1"/>
    <col min="528" max="528" width="8.7109375" customWidth="1"/>
    <col min="529" max="529" width="8.7109375" customWidth="1"/>
    <col min="530" max="530" width="8.7109375" customWidth="1"/>
    <col min="531" max="531" width="8.7109375" customWidth="1"/>
    <col min="532" max="532" width="8.7109375" customWidth="1"/>
    <col min="533" max="533" width="8.7109375" customWidth="1"/>
    <col min="534" max="534" width="8.7109375" customWidth="1"/>
    <col min="535" max="535" width="8.7109375" customWidth="1"/>
    <col min="536" max="536" width="8.7109375" customWidth="1"/>
    <col min="537" max="537" width="8.7109375" customWidth="1"/>
    <col min="538" max="538" width="8.7109375" customWidth="1"/>
    <col min="539" max="539" width="8.7109375" customWidth="1"/>
    <col min="540" max="540" width="8.7109375" customWidth="1"/>
    <col min="541" max="541" width="8.7109375" customWidth="1"/>
    <col min="542" max="542" width="8.7109375" customWidth="1"/>
    <col min="543" max="543" width="8.7109375" customWidth="1"/>
    <col min="544" max="544" width="8.7109375" customWidth="1"/>
    <col min="545" max="545" width="8.7109375" customWidth="1"/>
    <col min="546" max="546" width="8.7109375" customWidth="1"/>
    <col min="547" max="547" width="8.7109375" customWidth="1"/>
    <col min="548" max="548" width="8.7109375" customWidth="1"/>
    <col min="549" max="549" width="8.7109375" customWidth="1"/>
    <col min="550" max="550" width="8.7109375" customWidth="1"/>
    <col min="551" max="551" width="8.7109375" customWidth="1"/>
    <col min="552" max="552" width="8.7109375" customWidth="1"/>
    <col min="553" max="553" width="8.7109375" customWidth="1"/>
    <col min="554" max="554" width="8.7109375" customWidth="1"/>
    <col min="555" max="555" width="8.7109375" customWidth="1"/>
    <col min="556" max="556" width="8.7109375" customWidth="1"/>
    <col min="557" max="557" width="8.7109375" customWidth="1"/>
    <col min="558" max="558" width="8.7109375" customWidth="1"/>
    <col min="559" max="559" width="8.7109375" customWidth="1"/>
    <col min="560" max="560" width="8.7109375" customWidth="1"/>
    <col min="561" max="561" width="8.7109375" customWidth="1"/>
    <col min="562" max="562" width="8.7109375" customWidth="1"/>
    <col min="563" max="563" width="8.7109375" customWidth="1"/>
    <col min="564" max="564" width="8.7109375" customWidth="1"/>
    <col min="565" max="565" width="8.7109375" customWidth="1"/>
    <col min="566" max="566" width="8.7109375" customWidth="1"/>
    <col min="567" max="567" width="8.7109375" customWidth="1"/>
    <col min="568" max="568" width="8.7109375" customWidth="1"/>
    <col min="569" max="569" width="8.7109375" customWidth="1"/>
    <col min="570" max="570" width="8.7109375" customWidth="1"/>
    <col min="571" max="571" width="8.7109375" customWidth="1"/>
    <col min="572" max="572" width="8.7109375" customWidth="1"/>
    <col min="573" max="573" width="8.7109375" customWidth="1"/>
    <col min="574" max="574" width="8.7109375" customWidth="1"/>
    <col min="575" max="575" width="8.7109375" customWidth="1"/>
    <col min="576" max="576" width="8.7109375" customWidth="1"/>
    <col min="577" max="577" width="8.7109375" customWidth="1"/>
    <col min="578" max="578" width="8.7109375" customWidth="1"/>
    <col min="579" max="579" width="8.7109375" customWidth="1"/>
    <col min="580" max="580" width="8.7109375" customWidth="1"/>
    <col min="581" max="581" width="8.7109375" customWidth="1"/>
    <col min="582" max="582" width="8.7109375" customWidth="1"/>
    <col min="583" max="583" width="8.7109375" customWidth="1"/>
    <col min="584" max="584" width="8.7109375" customWidth="1"/>
    <col min="585" max="585" width="8.7109375" customWidth="1"/>
    <col min="586" max="586" width="8.7109375" customWidth="1"/>
    <col min="587" max="587" width="8.7109375" customWidth="1"/>
    <col min="588" max="588" width="8.7109375" customWidth="1"/>
    <col min="589" max="589" width="8.7109375" customWidth="1"/>
    <col min="590" max="590" width="8.7109375" customWidth="1"/>
    <col min="591" max="591" width="8.7109375" customWidth="1"/>
    <col min="592" max="592" width="8.7109375" customWidth="1"/>
    <col min="593" max="593" width="8.7109375" customWidth="1"/>
    <col min="594" max="594" width="8.7109375" customWidth="1"/>
    <col min="595" max="595" width="8.7109375" customWidth="1"/>
    <col min="596" max="596" width="8.7109375" customWidth="1"/>
    <col min="597" max="597" width="8.7109375" customWidth="1"/>
    <col min="598" max="598" width="8.7109375" customWidth="1"/>
    <col min="599" max="599" width="8.7109375" customWidth="1"/>
    <col min="600" max="600" width="8.7109375" customWidth="1"/>
    <col min="601" max="601" width="8.7109375" customWidth="1"/>
    <col min="602" max="602" width="8.7109375" customWidth="1"/>
    <col min="603" max="603" width="8.7109375" customWidth="1"/>
    <col min="604" max="604" width="8.7109375" customWidth="1"/>
    <col min="605" max="605" width="8.7109375" customWidth="1"/>
    <col min="606" max="606" width="8.7109375" customWidth="1"/>
    <col min="607" max="607" width="8.7109375" customWidth="1"/>
    <col min="608" max="608" width="8.7109375" customWidth="1"/>
    <col min="609" max="609" width="8.7109375" customWidth="1"/>
    <col min="610" max="610" width="8.7109375" customWidth="1"/>
    <col min="611" max="611" width="8.7109375" customWidth="1"/>
    <col min="612" max="612" width="8.7109375" customWidth="1"/>
    <col min="613" max="613" width="8.7109375" customWidth="1"/>
    <col min="614" max="614" width="8.7109375" customWidth="1"/>
    <col min="615" max="615" width="8.7109375" customWidth="1"/>
    <col min="616" max="616" width="8.7109375" customWidth="1"/>
    <col min="617" max="617" width="8.7109375" customWidth="1"/>
    <col min="618" max="618" width="8.7109375" customWidth="1"/>
    <col min="619" max="619" width="8.7109375" customWidth="1"/>
    <col min="620" max="620" width="8.7109375" customWidth="1"/>
    <col min="621" max="621" width="8.7109375" customWidth="1"/>
    <col min="622" max="622" width="8.7109375" customWidth="1"/>
    <col min="623" max="623" width="8.7109375" customWidth="1"/>
    <col min="624" max="624" width="8.7109375" customWidth="1"/>
    <col min="625" max="625" width="8.7109375" customWidth="1"/>
    <col min="626" max="626" width="8.7109375" customWidth="1"/>
    <col min="627" max="627" width="8.7109375" customWidth="1"/>
    <col min="628" max="628" width="8.7109375" customWidth="1"/>
    <col min="629" max="629" width="8.7109375" customWidth="1"/>
    <col min="630" max="630" width="8.7109375" customWidth="1"/>
    <col min="631" max="631" width="8.7109375" customWidth="1"/>
    <col min="632" max="632" width="8.7109375" customWidth="1"/>
    <col min="633" max="633" width="8.7109375" customWidth="1"/>
    <col min="634" max="634" width="8.7109375" customWidth="1"/>
    <col min="635" max="635" width="8.7109375" customWidth="1"/>
    <col min="636" max="636" width="8.7109375" customWidth="1"/>
    <col min="637" max="637" width="8.7109375" customWidth="1"/>
    <col min="638" max="638" width="8.7109375" customWidth="1"/>
    <col min="639" max="639" width="8.7109375" customWidth="1"/>
    <col min="640" max="640" width="8.7109375" customWidth="1"/>
    <col min="641" max="641" width="8.7109375" customWidth="1"/>
    <col min="642" max="642" width="8.7109375" customWidth="1"/>
    <col min="643" max="643" width="8.7109375" customWidth="1"/>
    <col min="644" max="644" width="8.7109375" customWidth="1"/>
    <col min="645" max="645" width="8.7109375" customWidth="1"/>
    <col min="646" max="646" width="8.7109375" customWidth="1"/>
    <col min="647" max="647" width="8.7109375" customWidth="1"/>
    <col min="648" max="648" width="8.7109375" customWidth="1"/>
    <col min="649" max="649" width="8.7109375" customWidth="1"/>
    <col min="650" max="650" width="8.7109375" customWidth="1"/>
    <col min="651" max="651" width="8.7109375" customWidth="1"/>
    <col min="652" max="652" width="8.7109375" customWidth="1"/>
    <col min="653" max="653" width="8.7109375" customWidth="1"/>
    <col min="654" max="654" width="8.7109375" customWidth="1"/>
    <col min="655" max="655" width="8.7109375" customWidth="1"/>
    <col min="656" max="656" width="8.7109375" customWidth="1"/>
    <col min="657" max="657" width="8.7109375" customWidth="1"/>
    <col min="658" max="658" width="8.7109375" customWidth="1"/>
    <col min="659" max="659" width="8.7109375" customWidth="1"/>
    <col min="660" max="660" width="8.7109375" customWidth="1"/>
    <col min="661" max="661" width="8.7109375" customWidth="1"/>
    <col min="662" max="662" width="8.7109375" customWidth="1"/>
    <col min="663" max="663" width="8.7109375" customWidth="1"/>
    <col min="664" max="664" width="8.7109375" customWidth="1"/>
    <col min="665" max="665" width="8.7109375" customWidth="1"/>
    <col min="666" max="666" width="8.7109375" customWidth="1"/>
    <col min="667" max="667" width="8.7109375" customWidth="1"/>
    <col min="668" max="668" width="8.7109375" customWidth="1"/>
    <col min="669" max="669" width="8.7109375" customWidth="1"/>
    <col min="670" max="670" width="8.7109375" customWidth="1"/>
    <col min="671" max="671" width="8.7109375" customWidth="1"/>
    <col min="672" max="672" width="8.7109375" customWidth="1"/>
    <col min="673" max="673" width="8.7109375" customWidth="1"/>
    <col min="674" max="674" width="8.7109375" customWidth="1"/>
    <col min="675" max="675" width="8.7109375" customWidth="1"/>
    <col min="676" max="676" width="8.7109375" customWidth="1"/>
    <col min="677" max="677" width="8.7109375" customWidth="1"/>
    <col min="678" max="678" width="8.7109375" customWidth="1"/>
    <col min="679" max="679" width="8.7109375" customWidth="1"/>
    <col min="680" max="680" width="8.7109375" customWidth="1"/>
    <col min="681" max="681" width="8.7109375" customWidth="1"/>
    <col min="682" max="682" width="8.7109375" customWidth="1"/>
    <col min="683" max="683" width="8.7109375" customWidth="1"/>
    <col min="684" max="684" width="8.7109375" customWidth="1"/>
    <col min="685" max="685" width="8.7109375" customWidth="1"/>
    <col min="686" max="686" width="8.7109375" customWidth="1"/>
    <col min="687" max="687" width="8.7109375" customWidth="1"/>
    <col min="688" max="688" width="8.7109375" customWidth="1"/>
    <col min="689" max="689" width="8.7109375" customWidth="1"/>
    <col min="690" max="690" width="8.7109375" customWidth="1"/>
    <col min="691" max="691" width="8.7109375" customWidth="1"/>
    <col min="692" max="692" width="8.7109375" customWidth="1"/>
    <col min="693" max="693" width="8.7109375" customWidth="1"/>
    <col min="694" max="694" width="8.7109375" customWidth="1"/>
    <col min="695" max="695" width="8.7109375" customWidth="1"/>
    <col min="696" max="696" width="8.7109375" customWidth="1"/>
    <col min="697" max="697" width="8.7109375" customWidth="1"/>
    <col min="698" max="698" width="8.7109375" customWidth="1"/>
    <col min="699" max="699" width="8.7109375" customWidth="1"/>
    <col min="700" max="700" width="8.7109375" customWidth="1"/>
    <col min="701" max="701" width="8.7109375" customWidth="1"/>
    <col min="702" max="702" width="8.7109375" customWidth="1"/>
    <col min="703" max="703" width="8.7109375" customWidth="1"/>
    <col min="704" max="704" width="8.7109375" customWidth="1"/>
    <col min="705" max="705" width="8.7109375" customWidth="1"/>
    <col min="706" max="706" width="8.7109375" customWidth="1"/>
    <col min="707" max="707" width="8.7109375" customWidth="1"/>
    <col min="708" max="708" width="8.7109375" customWidth="1"/>
    <col min="709" max="709" width="8.7109375" customWidth="1"/>
    <col min="710" max="710" width="8.7109375" customWidth="1"/>
    <col min="711" max="711" width="8.7109375" customWidth="1"/>
    <col min="712" max="712" width="8.7109375" customWidth="1"/>
    <col min="713" max="713" width="8.7109375" customWidth="1"/>
    <col min="714" max="714" width="8.7109375" customWidth="1"/>
    <col min="715" max="715" width="8.7109375" customWidth="1"/>
    <col min="716" max="716" width="8.7109375" customWidth="1"/>
    <col min="717" max="717" width="8.7109375" customWidth="1"/>
    <col min="718" max="718" width="8.7109375" customWidth="1"/>
    <col min="719" max="719" width="8.7109375" customWidth="1"/>
    <col min="720" max="720" width="8.7109375" customWidth="1"/>
    <col min="721" max="721" width="8.7109375" customWidth="1"/>
    <col min="722" max="722" width="8.7109375" customWidth="1"/>
    <col min="723" max="723" width="8.7109375" customWidth="1"/>
    <col min="724" max="724" width="8.7109375" customWidth="1"/>
    <col min="725" max="725" width="8.7109375" customWidth="1"/>
    <col min="726" max="726" width="8.7109375" customWidth="1"/>
    <col min="727" max="727" width="8.7109375" customWidth="1"/>
    <col min="728" max="728" width="8.7109375" customWidth="1"/>
    <col min="729" max="729" width="8.7109375" customWidth="1"/>
    <col min="730" max="730" width="8.7109375" customWidth="1"/>
    <col min="731" max="731" width="8.7109375" customWidth="1"/>
    <col min="732" max="732" width="8.7109375" customWidth="1"/>
    <col min="733" max="733" width="8.7109375" customWidth="1"/>
    <col min="734" max="734" width="8.7109375" customWidth="1"/>
    <col min="735" max="735" width="8.7109375" customWidth="1"/>
    <col min="736" max="736" width="8.7109375" customWidth="1"/>
    <col min="737" max="737" width="8.7109375" customWidth="1"/>
    <col min="738" max="738" width="8.7109375" customWidth="1"/>
    <col min="739" max="739" width="8.7109375" customWidth="1"/>
    <col min="740" max="740" width="8.7109375" customWidth="1"/>
    <col min="741" max="741" width="8.7109375" customWidth="1"/>
    <col min="742" max="742" width="8.7109375" customWidth="1"/>
    <col min="743" max="743" width="8.7109375" customWidth="1"/>
    <col min="744" max="744" width="8.7109375" customWidth="1"/>
    <col min="745" max="745" width="8.7109375" customWidth="1"/>
    <col min="746" max="746" width="8.7109375" customWidth="1"/>
    <col min="747" max="747" width="8.7109375" customWidth="1"/>
    <col min="748" max="748" width="8.7109375" customWidth="1"/>
    <col min="749" max="749" width="8.7109375" customWidth="1"/>
    <col min="750" max="750" width="8.7109375" customWidth="1"/>
    <col min="751" max="751" width="8.7109375" customWidth="1"/>
    <col min="752" max="752" width="8.7109375" customWidth="1"/>
    <col min="753" max="753" width="8.7109375" customWidth="1"/>
    <col min="754" max="754" width="8.7109375" customWidth="1"/>
    <col min="755" max="755" width="8.7109375" customWidth="1"/>
    <col min="756" max="756" width="8.7109375" customWidth="1"/>
    <col min="757" max="757" width="8.7109375" customWidth="1"/>
    <col min="758" max="758" width="8.7109375" customWidth="1"/>
    <col min="759" max="759" width="8.7109375" customWidth="1"/>
    <col min="760" max="760" width="8.7109375" customWidth="1"/>
    <col min="761" max="761" width="8.7109375" customWidth="1"/>
    <col min="762" max="762" width="8.7109375" customWidth="1"/>
    <col min="763" max="763" width="8.7109375" customWidth="1"/>
    <col min="764" max="764" width="8.7109375" customWidth="1"/>
    <col min="765" max="765" width="8.7109375" customWidth="1"/>
    <col min="766" max="766" width="8.7109375" customWidth="1"/>
    <col min="767" max="767" width="8.7109375" customWidth="1"/>
    <col min="768" max="768" width="8.7109375" customWidth="1"/>
    <col min="769" max="769" width="8.7109375" customWidth="1"/>
    <col min="770" max="770" width="8.7109375" customWidth="1"/>
    <col min="771" max="771" width="8.7109375" customWidth="1"/>
    <col min="772" max="772" width="8.7109375" customWidth="1"/>
    <col min="773" max="773" width="8.7109375" customWidth="1"/>
    <col min="774" max="774" width="8.7109375" customWidth="1"/>
    <col min="775" max="775" width="8.7109375" customWidth="1"/>
    <col min="776" max="776" width="8.7109375" customWidth="1"/>
    <col min="777" max="777" width="8.7109375" customWidth="1"/>
    <col min="778" max="778" width="8.7109375" customWidth="1"/>
    <col min="779" max="779" width="8.7109375" customWidth="1"/>
    <col min="780" max="780" width="8.7109375" customWidth="1"/>
    <col min="781" max="781" width="8.7109375" customWidth="1"/>
    <col min="782" max="782" width="8.7109375" customWidth="1"/>
    <col min="783" max="783" width="8.7109375" customWidth="1"/>
    <col min="784" max="784" width="8.7109375" customWidth="1"/>
    <col min="785" max="785" width="8.7109375" customWidth="1"/>
    <col min="786" max="786" width="8.7109375" customWidth="1"/>
    <col min="787" max="787" width="8.7109375" customWidth="1"/>
    <col min="788" max="788" width="8.7109375" customWidth="1"/>
    <col min="789" max="789" width="8.7109375" customWidth="1"/>
    <col min="790" max="790" width="8.7109375" customWidth="1"/>
    <col min="791" max="791" width="8.7109375" customWidth="1"/>
    <col min="792" max="792" width="8.7109375" customWidth="1"/>
    <col min="793" max="793" width="8.7109375" customWidth="1"/>
    <col min="794" max="794" width="8.7109375" customWidth="1"/>
    <col min="795" max="795" width="8.7109375" customWidth="1"/>
    <col min="796" max="796" width="8.7109375" customWidth="1"/>
    <col min="797" max="797" width="8.7109375" customWidth="1"/>
    <col min="798" max="798" width="8.7109375" customWidth="1"/>
    <col min="799" max="799" width="8.7109375" customWidth="1"/>
    <col min="800" max="800" width="8.7109375" customWidth="1"/>
    <col min="801" max="801" width="8.7109375" customWidth="1"/>
    <col min="802" max="802" width="8.7109375" customWidth="1"/>
    <col min="803" max="803" width="8.7109375" customWidth="1"/>
    <col min="804" max="804" width="8.7109375" customWidth="1"/>
    <col min="805" max="805" width="8.7109375" customWidth="1"/>
    <col min="806" max="806" width="8.7109375" customWidth="1"/>
    <col min="807" max="807" width="8.7109375" customWidth="1"/>
    <col min="808" max="808" width="8.7109375" customWidth="1"/>
    <col min="809" max="809" width="8.7109375" customWidth="1"/>
    <col min="810" max="810" width="8.7109375" customWidth="1"/>
    <col min="811" max="811" width="8.7109375" customWidth="1"/>
    <col min="812" max="812" width="8.7109375" customWidth="1"/>
    <col min="813" max="813" width="8.7109375" customWidth="1"/>
    <col min="814" max="814" width="8.7109375" customWidth="1"/>
    <col min="815" max="815" width="8.7109375" customWidth="1"/>
    <col min="816" max="816" width="8.7109375" customWidth="1"/>
    <col min="817" max="817" width="8.7109375" customWidth="1"/>
    <col min="818" max="818" width="8.7109375" customWidth="1"/>
    <col min="819" max="819" width="8.7109375" customWidth="1"/>
    <col min="820" max="820" width="8.7109375" customWidth="1"/>
    <col min="821" max="821" width="8.7109375" customWidth="1"/>
    <col min="822" max="822" width="8.7109375" customWidth="1"/>
    <col min="823" max="823" width="8.7109375" customWidth="1"/>
    <col min="824" max="824" width="8.7109375" customWidth="1"/>
    <col min="825" max="825" width="8.7109375" customWidth="1"/>
    <col min="826" max="826" width="8.7109375" customWidth="1"/>
    <col min="827" max="827" width="8.7109375" customWidth="1"/>
    <col min="828" max="828" width="8.7109375" customWidth="1"/>
    <col min="829" max="829" width="8.7109375" customWidth="1"/>
    <col min="830" max="830" width="8.7109375" customWidth="1"/>
    <col min="831" max="831" width="8.7109375" customWidth="1"/>
    <col min="832" max="832" width="8.7109375" customWidth="1"/>
    <col min="833" max="833" width="8.7109375" customWidth="1"/>
    <col min="834" max="834" width="8.7109375" customWidth="1"/>
    <col min="835" max="835" width="8.7109375" customWidth="1"/>
    <col min="836" max="836" width="8.7109375" customWidth="1"/>
    <col min="837" max="837" width="8.7109375" customWidth="1"/>
    <col min="838" max="838" width="8.7109375" customWidth="1"/>
    <col min="839" max="839" width="8.7109375" customWidth="1"/>
    <col min="840" max="840" width="8.7109375" customWidth="1"/>
    <col min="841" max="841" width="8.7109375" customWidth="1"/>
    <col min="842" max="842" width="8.7109375" customWidth="1"/>
    <col min="843" max="843" width="8.7109375" customWidth="1"/>
    <col min="844" max="844" width="8.7109375" customWidth="1"/>
    <col min="845" max="845" width="8.7109375" customWidth="1"/>
    <col min="846" max="846" width="8.7109375" customWidth="1"/>
    <col min="847" max="847" width="8.7109375" customWidth="1"/>
    <col min="848" max="848" width="8.7109375" customWidth="1"/>
    <col min="849" max="849" width="8.7109375" customWidth="1"/>
    <col min="850" max="850" width="8.7109375" customWidth="1"/>
    <col min="851" max="851" width="8.7109375" customWidth="1"/>
    <col min="852" max="852" width="8.7109375" customWidth="1"/>
    <col min="853" max="853" width="8.7109375" customWidth="1"/>
    <col min="854" max="854" width="8.7109375" customWidth="1"/>
    <col min="855" max="855" width="8.7109375" customWidth="1"/>
    <col min="856" max="856" width="8.7109375" customWidth="1"/>
    <col min="857" max="857" width="8.7109375" customWidth="1"/>
    <col min="858" max="858" width="8.7109375" customWidth="1"/>
    <col min="859" max="859" width="8.7109375" customWidth="1"/>
    <col min="860" max="860" width="8.7109375" customWidth="1"/>
    <col min="861" max="861" width="8.7109375" customWidth="1"/>
    <col min="862" max="862" width="8.7109375" customWidth="1"/>
    <col min="863" max="863" width="8.7109375" customWidth="1"/>
    <col min="864" max="864" width="8.7109375" customWidth="1"/>
    <col min="865" max="865" width="8.7109375" customWidth="1"/>
    <col min="866" max="866" width="8.7109375" customWidth="1"/>
    <col min="867" max="867" width="8.7109375" customWidth="1"/>
    <col min="868" max="868" width="8.7109375" customWidth="1"/>
    <col min="869" max="869" width="8.7109375" customWidth="1"/>
    <col min="870" max="870" width="8.7109375" customWidth="1"/>
    <col min="871" max="871" width="8.7109375" customWidth="1"/>
    <col min="872" max="872" width="8.7109375" customWidth="1"/>
    <col min="873" max="873" width="8.7109375" customWidth="1"/>
    <col min="874" max="874" width="8.7109375" customWidth="1"/>
    <col min="875" max="875" width="8.7109375" customWidth="1"/>
    <col min="876" max="876" width="8.7109375" customWidth="1"/>
    <col min="877" max="877" width="8.7109375" customWidth="1"/>
    <col min="878" max="878" width="8.7109375" customWidth="1"/>
    <col min="879" max="879" width="8.7109375" customWidth="1"/>
    <col min="880" max="880" width="8.7109375" customWidth="1"/>
    <col min="881" max="881" width="8.7109375" customWidth="1"/>
    <col min="882" max="882" width="8.7109375" customWidth="1"/>
    <col min="883" max="883" width="8.7109375" customWidth="1"/>
    <col min="884" max="884" width="8.7109375" customWidth="1"/>
    <col min="885" max="885" width="8.7109375" customWidth="1"/>
    <col min="886" max="886" width="8.7109375" customWidth="1"/>
    <col min="887" max="887" width="8.7109375" customWidth="1"/>
    <col min="888" max="888" width="8.7109375" customWidth="1"/>
    <col min="889" max="889" width="8.7109375" customWidth="1"/>
    <col min="890" max="890" width="8.7109375" customWidth="1"/>
    <col min="891" max="891" width="8.7109375" customWidth="1"/>
    <col min="892" max="892" width="8.7109375" customWidth="1"/>
    <col min="893" max="893" width="8.7109375" customWidth="1"/>
    <col min="894" max="894" width="8.7109375" customWidth="1"/>
    <col min="895" max="895" width="8.7109375" customWidth="1"/>
    <col min="896" max="896" width="8.7109375" customWidth="1"/>
    <col min="897" max="897" width="8.7109375" customWidth="1"/>
    <col min="898" max="898" width="8.7109375" customWidth="1"/>
    <col min="899" max="899" width="8.7109375" customWidth="1"/>
    <col min="900" max="900" width="8.7109375" customWidth="1"/>
    <col min="901" max="901" width="8.7109375" customWidth="1"/>
    <col min="902" max="902" width="8.7109375" customWidth="1"/>
    <col min="903" max="903" width="8.7109375" customWidth="1"/>
    <col min="904" max="904" width="8.7109375" customWidth="1"/>
    <col min="905" max="905" width="8.7109375" customWidth="1"/>
    <col min="906" max="906" width="8.7109375" customWidth="1"/>
    <col min="907" max="907" width="8.7109375" customWidth="1"/>
    <col min="908" max="908" width="8.7109375" customWidth="1"/>
    <col min="909" max="909" width="8.7109375" customWidth="1"/>
    <col min="910" max="910" width="8.7109375" customWidth="1"/>
    <col min="911" max="911" width="8.7109375" customWidth="1"/>
    <col min="912" max="912" width="8.7109375" customWidth="1"/>
    <col min="913" max="913" width="8.7109375" customWidth="1"/>
    <col min="914" max="914" width="8.7109375" customWidth="1"/>
    <col min="915" max="915" width="8.7109375" customWidth="1"/>
    <col min="916" max="916" width="8.7109375" customWidth="1"/>
    <col min="917" max="917" width="8.7109375" customWidth="1"/>
    <col min="918" max="918" width="8.7109375" customWidth="1"/>
    <col min="919" max="919" width="8.7109375" customWidth="1"/>
    <col min="920" max="920" width="8.7109375" customWidth="1"/>
    <col min="921" max="921" width="8.7109375" customWidth="1"/>
    <col min="922" max="922" width="8.7109375" customWidth="1"/>
    <col min="923" max="923" width="8.7109375" customWidth="1"/>
    <col min="924" max="924" width="8.7109375" customWidth="1"/>
    <col min="925" max="925" width="8.7109375" customWidth="1"/>
    <col min="926" max="926" width="8.7109375" customWidth="1"/>
    <col min="927" max="927" width="8.7109375" customWidth="1"/>
    <col min="928" max="928" width="8.7109375" customWidth="1"/>
    <col min="929" max="929" width="8.7109375" customWidth="1"/>
    <col min="930" max="930" width="8.7109375" customWidth="1"/>
    <col min="931" max="931" width="8.7109375" customWidth="1"/>
    <col min="932" max="932" width="8.7109375" customWidth="1"/>
    <col min="933" max="933" width="8.7109375" customWidth="1"/>
    <col min="934" max="934" width="8.7109375" customWidth="1"/>
    <col min="935" max="935" width="8.7109375" customWidth="1"/>
    <col min="936" max="936" width="8.7109375" customWidth="1"/>
    <col min="937" max="937" width="8.7109375" customWidth="1"/>
    <col min="938" max="938" width="8.7109375" customWidth="1"/>
    <col min="939" max="939" width="8.7109375" customWidth="1"/>
    <col min="940" max="940" width="8.7109375" customWidth="1"/>
    <col min="941" max="941" width="8.7109375" customWidth="1"/>
    <col min="942" max="942" width="8.7109375" customWidth="1"/>
    <col min="943" max="943" width="8.7109375" customWidth="1"/>
    <col min="944" max="944" width="8.7109375" customWidth="1"/>
    <col min="945" max="945" width="8.7109375" customWidth="1"/>
    <col min="946" max="946" width="8.7109375" customWidth="1"/>
    <col min="947" max="947" width="8.7109375" customWidth="1"/>
    <col min="948" max="948" width="8.7109375" customWidth="1"/>
    <col min="949" max="949" width="8.7109375" customWidth="1"/>
    <col min="950" max="950" width="8.7109375" customWidth="1"/>
    <col min="951" max="951" width="8.7109375" customWidth="1"/>
    <col min="952" max="952" width="8.7109375" customWidth="1"/>
    <col min="953" max="953" width="8.7109375" customWidth="1"/>
    <col min="954" max="954" width="8.7109375" customWidth="1"/>
    <col min="955" max="955" width="8.7109375" customWidth="1"/>
    <col min="956" max="956" width="8.7109375" customWidth="1"/>
    <col min="957" max="957" width="8.7109375" customWidth="1"/>
    <col min="958" max="958" width="8.7109375" customWidth="1"/>
    <col min="959" max="959" width="8.7109375" customWidth="1"/>
    <col min="960" max="960" width="8.7109375" customWidth="1"/>
    <col min="961" max="961" width="8.7109375" customWidth="1"/>
    <col min="962" max="962" width="8.7109375" customWidth="1"/>
    <col min="963" max="963" width="8.7109375" customWidth="1"/>
    <col min="964" max="964" width="8.7109375" customWidth="1"/>
    <col min="965" max="965" width="8.7109375" customWidth="1"/>
    <col min="966" max="966" width="8.7109375" customWidth="1"/>
    <col min="967" max="967" width="8.7109375" customWidth="1"/>
    <col min="968" max="968" width="8.7109375" customWidth="1"/>
    <col min="969" max="969" width="8.7109375" customWidth="1"/>
    <col min="970" max="970" width="8.7109375" customWidth="1"/>
    <col min="971" max="971" width="8.7109375" customWidth="1"/>
    <col min="972" max="972" width="8.7109375" customWidth="1"/>
    <col min="973" max="973" width="8.7109375" customWidth="1"/>
    <col min="974" max="974" width="8.7109375" customWidth="1"/>
    <col min="975" max="975" width="8.7109375" customWidth="1"/>
    <col min="976" max="976" width="8.7109375" customWidth="1"/>
    <col min="977" max="977" width="8.7109375" customWidth="1"/>
    <col min="978" max="978" width="8.7109375" customWidth="1"/>
    <col min="979" max="979" width="8.7109375" customWidth="1"/>
    <col min="980" max="980" width="8.7109375" customWidth="1"/>
    <col min="981" max="981" width="8.7109375" customWidth="1"/>
    <col min="982" max="982" width="8.7109375" customWidth="1"/>
    <col min="983" max="983" width="8.7109375" customWidth="1"/>
    <col min="984" max="984" width="8.7109375" customWidth="1"/>
    <col min="985" max="985" width="8.7109375" customWidth="1"/>
    <col min="986" max="986" width="8.7109375" customWidth="1"/>
    <col min="987" max="987" width="8.7109375" customWidth="1"/>
    <col min="988" max="988" width="8.7109375" customWidth="1"/>
    <col min="989" max="989" width="8.7109375" customWidth="1"/>
    <col min="990" max="990" width="8.7109375" customWidth="1"/>
    <col min="991" max="991" width="8.7109375" customWidth="1"/>
    <col min="992" max="992" width="8.7109375" customWidth="1"/>
    <col min="993" max="993" width="8.7109375" customWidth="1"/>
    <col min="994" max="994" width="8.7109375" customWidth="1"/>
    <col min="995" max="995" width="8.7109375" customWidth="1"/>
    <col min="996" max="996" width="8.7109375" customWidth="1"/>
    <col min="997" max="997" width="8.7109375" customWidth="1"/>
    <col min="998" max="998" width="8.7109375" customWidth="1"/>
    <col min="999" max="999" width="8.7109375" customWidth="1"/>
    <col min="1000" max="1000" width="8.7109375" customWidth="1"/>
    <col min="1001" max="1001" width="8.7109375" customWidth="1"/>
    <col min="1002" max="1002" width="8.7109375" customWidth="1"/>
    <col min="1003" max="1003" width="8.7109375" customWidth="1"/>
    <col min="1004" max="1004" width="8.7109375" customWidth="1"/>
    <col min="1005" max="1005" width="8.7109375" customWidth="1"/>
    <col min="1006" max="1006" width="8.7109375" customWidth="1"/>
    <col min="1007" max="1007" width="8.7109375" customWidth="1"/>
    <col min="1008" max="1008" width="8.7109375" customWidth="1"/>
    <col min="1009" max="1009" width="8.7109375" customWidth="1"/>
    <col min="1010" max="1010" width="8.7109375" customWidth="1"/>
    <col min="1011" max="1011" width="8.7109375" customWidth="1"/>
    <col min="1012" max="1012" width="8.7109375" customWidth="1"/>
    <col min="1013" max="1013" width="8.7109375" customWidth="1"/>
    <col min="1014" max="1014" width="8.7109375" customWidth="1"/>
    <col min="1015" max="1015" width="8.7109375" customWidth="1"/>
    <col min="1016" max="1016" width="8.7109375" customWidth="1"/>
    <col min="1017" max="1017" width="8.7109375" customWidth="1"/>
  </cols>
  <sheetData>
    <row r="2" ht="18">
      <c r="A2" s="198" t="s">
        <v>184</v>
      </c>
      <c r="B2" s="29"/>
      <c r="C2" s="29"/>
      <c r="D2" s="29"/>
      <c r="E2" s="24"/>
      <c r="F2" s="29" t="s">
        <v>185</v>
      </c>
      <c r="G2" s="29"/>
      <c r="H2" s="29"/>
    </row>
    <row r="3" ht="18">
      <c r="A3" s="199" t="s">
        <v>186</v>
      </c>
      <c r="B3" s="29"/>
      <c r="C3" s="29"/>
      <c r="D3" s="29"/>
      <c r="E3" s="24"/>
      <c r="F3" s="29" t="s">
        <v>187</v>
      </c>
      <c r="G3" s="29"/>
      <c r="H3" s="29"/>
    </row>
    <row r="4" ht="18">
      <c r="A4" s="23" t="s">
        <v>188</v>
      </c>
      <c r="B4" s="29"/>
      <c r="C4" s="29"/>
      <c r="D4" s="29"/>
      <c r="E4" s="24"/>
      <c r="F4" s="29" t="s">
        <v>189</v>
      </c>
      <c r="G4" s="29"/>
      <c r="H4" s="29"/>
    </row>
    <row r="5" ht="18">
      <c r="A5" s="23"/>
      <c r="B5" s="29"/>
      <c r="C5" s="29"/>
      <c r="D5" s="29"/>
      <c r="E5" s="24"/>
      <c r="F5" s="29" t="s">
        <v>190</v>
      </c>
      <c r="G5" s="29"/>
      <c r="H5" s="29"/>
    </row>
    <row r="6" ht="18">
      <c r="A6" s="23"/>
      <c r="B6" s="29"/>
      <c r="C6" s="29"/>
      <c r="D6" s="29"/>
      <c r="E6" s="24"/>
      <c r="F6" s="200" t="s">
        <v>191</v>
      </c>
      <c r="G6" s="29"/>
      <c r="H6" s="29"/>
    </row>
    <row r="7" ht="18">
      <c r="A7" s="23"/>
      <c r="B7" s="29"/>
      <c r="C7" s="29"/>
      <c r="D7" s="29"/>
      <c r="E7" s="24"/>
      <c r="F7" s="200"/>
      <c r="G7" s="29"/>
      <c r="H7" s="29"/>
    </row>
    <row r="9" customHeight="1" ht="33">
      <c r="A9" s="191" t="s">
        <v>195</v>
      </c>
      <c r="B9" s="191"/>
      <c r="C9" s="191"/>
      <c r="D9" s="191"/>
      <c r="E9" s="191"/>
      <c r="F9" s="191"/>
      <c r="G9" s="191"/>
      <c r="H9" s="191"/>
      <c r="I9" s="191"/>
      <c r="J9" s="1"/>
    </row>
    <row r="10" customHeight="1" ht="27">
      <c r="A10" s="192" t="s">
        <v>196</v>
      </c>
      <c r="B10" s="193"/>
      <c r="C10" s="193"/>
      <c r="D10" s="193"/>
      <c r="E10" s="193"/>
      <c r="F10" s="193"/>
      <c r="G10" s="193"/>
      <c r="H10" s="193"/>
      <c r="I10" s="193"/>
      <c r="J10" s="2"/>
    </row>
    <row r="11" customHeight="1" ht="27">
      <c r="A11" s="192" t="s">
        <v>0</v>
      </c>
      <c r="B11" s="193"/>
      <c r="C11" s="193"/>
      <c r="D11" s="193"/>
      <c r="E11" s="193"/>
      <c r="F11" s="193"/>
      <c r="G11" s="193"/>
      <c r="H11" s="193"/>
      <c r="I11" s="193"/>
      <c r="J11" s="2"/>
    </row>
    <row r="12" ht="18">
      <c r="A12" s="194"/>
      <c r="B12" s="195"/>
      <c r="C12" s="195"/>
      <c r="D12" s="195"/>
      <c r="E12" s="195"/>
      <c r="F12" s="195"/>
      <c r="G12" s="195"/>
      <c r="H12" s="195"/>
      <c r="I12" s="195"/>
    </row>
    <row r="13">
      <c r="C13" s="4"/>
    </row>
    <row r="14" customHeight="1" ht="36" customFormat="1" s="6">
      <c r="A14" s="164" t="s">
        <v>13</v>
      </c>
      <c r="B14" s="14" t="s">
        <v>14</v>
      </c>
      <c r="C14" s="166" t="s">
        <v>15</v>
      </c>
      <c r="D14" s="168" t="s">
        <v>16</v>
      </c>
      <c r="E14" s="170" t="s">
        <v>23</v>
      </c>
      <c r="F14" s="172" t="s">
        <v>24</v>
      </c>
      <c r="G14" s="173" t="s">
        <v>17</v>
      </c>
      <c r="H14" s="175" t="s">
        <v>18</v>
      </c>
    </row>
    <row r="15" customHeight="1" ht="36" customFormat="1" s="6">
      <c r="A15" s="165"/>
      <c r="B15" s="177" t="s">
        <v>19</v>
      </c>
      <c r="C15" s="167"/>
      <c r="D15" s="169"/>
      <c r="E15" s="171"/>
      <c r="F15" s="172"/>
      <c r="G15" s="174"/>
      <c r="H15" s="176"/>
    </row>
    <row r="16" customHeight="1" ht="36" customFormat="1" s="6">
      <c r="A16" s="165"/>
      <c r="B16" s="178"/>
      <c r="C16" s="167"/>
      <c r="D16" s="169"/>
      <c r="E16" s="14" t="s">
        <v>20</v>
      </c>
      <c r="F16" s="8" t="s">
        <v>20</v>
      </c>
      <c r="G16" s="8" t="s">
        <v>20</v>
      </c>
      <c r="H16" s="176"/>
    </row>
    <row r="17" customHeight="1" ht="33" customFormat="1" s="6">
      <c r="A17" s="165"/>
      <c r="B17" s="179"/>
      <c r="C17" s="167"/>
      <c r="D17" s="169"/>
      <c r="E17" s="9" t="s">
        <v>19</v>
      </c>
      <c r="F17" s="8" t="s">
        <v>19</v>
      </c>
      <c r="G17" s="8" t="s">
        <v>19</v>
      </c>
      <c r="H17" s="176"/>
    </row>
    <row r="18" customHeight="1" ht="18" customFormat="1" s="6">
      <c r="A18" s="180" t="s">
        <v>1</v>
      </c>
      <c r="B18" s="181"/>
      <c r="C18" s="181"/>
      <c r="D18" s="181"/>
      <c r="E18" s="181"/>
      <c r="F18" s="181"/>
      <c r="G18" s="181"/>
      <c r="H18" s="181"/>
      <c r="I18" s="182"/>
    </row>
    <row r="19" customHeight="1" ht="18" customFormat="1" s="6">
      <c r="A19" s="162" t="s">
        <v>25</v>
      </c>
      <c r="B19" s="163"/>
      <c r="C19" s="163"/>
      <c r="D19" s="163"/>
      <c r="E19" s="163"/>
      <c r="F19" s="163"/>
      <c r="G19" s="163"/>
      <c r="H19" s="163"/>
      <c r="I19" s="122"/>
    </row>
    <row r="20" customHeight="1" ht="36" customFormat="1" s="6">
      <c r="A20" s="130" t="s">
        <v>113</v>
      </c>
      <c r="B20" s="98" t="s">
        <v>153</v>
      </c>
      <c r="C20" s="98">
        <v>2008</v>
      </c>
      <c r="D20" s="98">
        <v>184</v>
      </c>
      <c r="E20" s="99">
        <v>9.31</v>
      </c>
      <c r="F20" s="99">
        <v>8.4</v>
      </c>
      <c r="G20" s="99">
        <v>27.01</v>
      </c>
      <c r="H20" s="99">
        <v>205.4</v>
      </c>
      <c r="I20" s="76"/>
    </row>
    <row r="21" customHeight="1" ht="33" customFormat="1" s="6">
      <c r="A21" s="77" t="s">
        <v>71</v>
      </c>
      <c r="B21" s="100" t="s">
        <v>163</v>
      </c>
      <c r="C21" s="31" t="s">
        <v>82</v>
      </c>
      <c r="D21" s="101" t="s">
        <v>152</v>
      </c>
      <c r="E21" s="99">
        <v>2.4</v>
      </c>
      <c r="F21" s="99">
        <v>8.1</v>
      </c>
      <c r="G21" s="99">
        <v>13</v>
      </c>
      <c r="H21" s="99">
        <v>142</v>
      </c>
      <c r="I21" s="76"/>
    </row>
    <row r="22" customHeight="1" ht="36" customFormat="1" s="6">
      <c r="A22" s="130" t="s">
        <v>43</v>
      </c>
      <c r="B22" s="31">
        <v>200</v>
      </c>
      <c r="C22" s="31">
        <v>2008</v>
      </c>
      <c r="D22" s="31">
        <v>430</v>
      </c>
      <c r="E22" s="30">
        <v>0.2</v>
      </c>
      <c r="F22" s="30">
        <v>0.1</v>
      </c>
      <c r="G22" s="30">
        <v>15</v>
      </c>
      <c r="H22" s="30">
        <v>60</v>
      </c>
      <c r="I22" s="79"/>
    </row>
    <row r="23" customHeight="1" ht="36" customFormat="1" s="6">
      <c r="A23" s="115" t="s">
        <v>68</v>
      </c>
      <c r="B23" s="102">
        <v>100</v>
      </c>
      <c r="C23" s="101">
        <v>2011</v>
      </c>
      <c r="D23" s="101">
        <v>338</v>
      </c>
      <c r="E23" s="103">
        <v>0.8</v>
      </c>
      <c r="F23" s="103">
        <v>0.1</v>
      </c>
      <c r="G23" s="103">
        <v>7.5</v>
      </c>
      <c r="H23" s="103">
        <v>38</v>
      </c>
      <c r="I23" s="79"/>
    </row>
    <row r="24" customHeight="1" ht="36" customFormat="1" s="6">
      <c r="A24" s="131" t="s">
        <v>50</v>
      </c>
      <c r="B24" s="104">
        <v>25</v>
      </c>
      <c r="C24" s="104" t="s">
        <v>82</v>
      </c>
      <c r="D24" s="104" t="s">
        <v>83</v>
      </c>
      <c r="E24" s="105">
        <v>3</v>
      </c>
      <c r="F24" s="105">
        <v>2.5</v>
      </c>
      <c r="G24" s="105">
        <v>11.2</v>
      </c>
      <c r="H24" s="103">
        <v>69</v>
      </c>
      <c r="I24" s="79"/>
    </row>
    <row r="25" customHeight="1" ht="36" customFormat="1" s="6">
      <c r="A25" s="63" t="s">
        <v>11</v>
      </c>
      <c r="B25" s="64">
        <v>525</v>
      </c>
      <c r="C25" s="61"/>
      <c r="D25" s="61"/>
      <c r="E25" s="66">
        <f>SUM(E20:E24)</f>
        <v>15.71</v>
      </c>
      <c r="F25" s="66">
        <f>SUM(F20:F24)</f>
        <v>19.200000000000003</v>
      </c>
      <c r="G25" s="66">
        <f>SUM(G20:G24)</f>
        <v>73.71000000000001</v>
      </c>
      <c r="H25" s="66">
        <f>SUM(H20:H24)</f>
        <v>514.4</v>
      </c>
      <c r="I25" s="79"/>
    </row>
    <row r="26" customHeight="1" ht="18" customFormat="1" s="6">
      <c r="A26" s="153" t="s">
        <v>21</v>
      </c>
      <c r="B26" s="153"/>
      <c r="C26" s="153"/>
      <c r="D26" s="153"/>
      <c r="E26" s="153"/>
      <c r="F26" s="153"/>
      <c r="G26" s="153"/>
      <c r="H26" s="153"/>
      <c r="I26" s="153"/>
    </row>
    <row r="27" customHeight="1" ht="39" customFormat="1" s="7">
      <c r="A27" s="130" t="s">
        <v>55</v>
      </c>
      <c r="B27" s="104">
        <v>60</v>
      </c>
      <c r="C27" s="104" t="s">
        <v>82</v>
      </c>
      <c r="D27" s="104" t="s">
        <v>84</v>
      </c>
      <c r="E27" s="105">
        <v>0.48</v>
      </c>
      <c r="F27" s="105">
        <v>6E-2</v>
      </c>
      <c r="G27" s="105">
        <v>1.2</v>
      </c>
      <c r="H27" s="103">
        <v>6.6</v>
      </c>
      <c r="I27" s="60">
        <f>(E27+G27)*4+F27*9</f>
        <v>7.26</v>
      </c>
    </row>
    <row r="28" customHeight="1" ht="39" customFormat="1" s="7">
      <c r="A28" s="77" t="s">
        <v>79</v>
      </c>
      <c r="B28" s="116" t="s">
        <v>54</v>
      </c>
      <c r="C28" s="116">
        <v>2012</v>
      </c>
      <c r="D28" s="116">
        <v>72</v>
      </c>
      <c r="E28" s="117">
        <v>3.07</v>
      </c>
      <c r="F28" s="117">
        <v>4.97</v>
      </c>
      <c r="G28" s="117">
        <v>14.7</v>
      </c>
      <c r="H28" s="118">
        <v>82.6</v>
      </c>
      <c r="I28" s="60">
        <f>(E28+G28)*4+F28*9</f>
        <v>115.81</v>
      </c>
    </row>
    <row r="29" customHeight="1" ht="39" customFormat="1" s="7">
      <c r="A29" s="135" t="s">
        <v>139</v>
      </c>
      <c r="B29" s="116">
        <v>100</v>
      </c>
      <c r="C29" s="116" t="s">
        <v>82</v>
      </c>
      <c r="D29" s="116" t="s">
        <v>159</v>
      </c>
      <c r="E29" s="117">
        <v>11.24</v>
      </c>
      <c r="F29" s="117">
        <v>12.3</v>
      </c>
      <c r="G29" s="117">
        <v>8.4</v>
      </c>
      <c r="H29" s="136">
        <v>214.2</v>
      </c>
      <c r="I29" s="60">
        <f>(E29+G29)*4+F29*9</f>
        <v>189.26</v>
      </c>
    </row>
    <row r="30" customHeight="1" ht="39" customFormat="1" s="7">
      <c r="A30" s="140" t="s">
        <v>140</v>
      </c>
      <c r="B30" s="116">
        <v>150</v>
      </c>
      <c r="C30" s="116" t="s">
        <v>82</v>
      </c>
      <c r="D30" s="116" t="s">
        <v>128</v>
      </c>
      <c r="E30" s="118">
        <v>3.6</v>
      </c>
      <c r="F30" s="118">
        <v>4.6</v>
      </c>
      <c r="G30" s="118">
        <v>10.4</v>
      </c>
      <c r="H30" s="118">
        <v>97.4</v>
      </c>
      <c r="I30" s="60">
        <f>(E30+G30)*4+F30*9</f>
        <v>97.4</v>
      </c>
    </row>
    <row r="31" customHeight="1" ht="39" customFormat="1" s="7">
      <c r="A31" s="106" t="s">
        <v>44</v>
      </c>
      <c r="B31" s="102">
        <v>40</v>
      </c>
      <c r="C31" s="102" t="s">
        <v>82</v>
      </c>
      <c r="D31" s="102" t="s">
        <v>86</v>
      </c>
      <c r="E31" s="103">
        <v>3.2</v>
      </c>
      <c r="F31" s="103">
        <v>1.7</v>
      </c>
      <c r="G31" s="103">
        <v>20.4</v>
      </c>
      <c r="H31" s="103">
        <v>92</v>
      </c>
      <c r="I31" s="60">
        <f>(E31+G31)*4+F31*9</f>
        <v>109.69999999999999</v>
      </c>
    </row>
    <row r="32" customHeight="1" ht="39" customFormat="1" s="7">
      <c r="A32" s="107" t="s">
        <v>42</v>
      </c>
      <c r="B32" s="108">
        <v>50</v>
      </c>
      <c r="C32" s="108" t="s">
        <v>82</v>
      </c>
      <c r="D32" s="109" t="s">
        <v>85</v>
      </c>
      <c r="E32" s="110">
        <v>4</v>
      </c>
      <c r="F32" s="110">
        <v>2.32</v>
      </c>
      <c r="G32" s="110">
        <v>25.98</v>
      </c>
      <c r="H32" s="110">
        <v>136</v>
      </c>
      <c r="I32" s="60">
        <f>(E32+G32)*4+F32*9</f>
        <v>140.8</v>
      </c>
    </row>
    <row r="33" customHeight="1" ht="39" customFormat="1" s="7">
      <c r="A33" s="111" t="s">
        <v>45</v>
      </c>
      <c r="B33" s="102">
        <v>200</v>
      </c>
      <c r="C33" s="102">
        <v>2008</v>
      </c>
      <c r="D33" s="102">
        <v>442</v>
      </c>
      <c r="E33" s="103">
        <v>1</v>
      </c>
      <c r="F33" s="103">
        <v>0.2</v>
      </c>
      <c r="G33" s="103">
        <v>19.8</v>
      </c>
      <c r="H33" s="103">
        <v>86</v>
      </c>
      <c r="I33" s="60">
        <f>(E33+G33)*4+F33*9</f>
        <v>85</v>
      </c>
    </row>
    <row r="34" customHeight="1" ht="39" customFormat="1" s="7">
      <c r="A34" s="63" t="s">
        <v>11</v>
      </c>
      <c r="B34" s="64">
        <v>810</v>
      </c>
      <c r="C34" s="81"/>
      <c r="D34" s="81"/>
      <c r="E34" s="82">
        <f>SUM(E27:E33)</f>
        <v>26.59</v>
      </c>
      <c r="F34" s="82">
        <f>SUM(F27:F33)</f>
        <v>26.15</v>
      </c>
      <c r="G34" s="82">
        <f>SUM(G27:G33)</f>
        <v>100.88</v>
      </c>
      <c r="H34" s="82">
        <f>SUM(H27:H33)</f>
        <v>714.8</v>
      </c>
      <c r="I34" s="60"/>
    </row>
    <row r="35" customHeight="1" ht="33" customFormat="1" s="7">
      <c r="A35" s="154" t="s">
        <v>2</v>
      </c>
      <c r="B35" s="154"/>
      <c r="C35" s="64"/>
      <c r="D35" s="64"/>
      <c r="E35" s="82">
        <f>E25+E34</f>
        <v>42.3</v>
      </c>
      <c r="F35" s="82">
        <f>F25+F34</f>
        <v>45.35</v>
      </c>
      <c r="G35" s="82">
        <f>G25+G34</f>
        <v>174.59</v>
      </c>
      <c r="H35" s="82">
        <f>H25+H34</f>
        <v>1229.1999999999998</v>
      </c>
      <c r="I35" s="60">
        <f>(E35+G35)*4+F35*9</f>
        <v>1275.71</v>
      </c>
    </row>
    <row r="36" customHeight="1" ht="27" hidden="1">
      <c r="A36" s="83"/>
      <c r="B36" s="64"/>
      <c r="C36" s="64"/>
      <c r="D36" s="64"/>
      <c r="E36" s="84">
        <f>E35*4/$H$60</f>
        <v>0.12425826919687444</v>
      </c>
      <c r="F36" s="84">
        <f>F35*9/$H$60</f>
        <v>0.29974002702543917</v>
      </c>
      <c r="G36" s="84">
        <f>G35*4/$H$60</f>
        <v>0.5128664590799601</v>
      </c>
      <c r="H36" s="85"/>
      <c r="I36" s="60">
        <f>(E36+G36)*4+F36*9</f>
        <v>5.24615915633629</v>
      </c>
    </row>
    <row r="37">
      <c r="A37" s="83"/>
      <c r="B37" s="64"/>
      <c r="C37" s="64"/>
      <c r="D37" s="64"/>
      <c r="E37" s="64"/>
      <c r="F37" s="64"/>
      <c r="G37" s="64"/>
      <c r="H37" s="64"/>
      <c r="I37" s="60">
        <f>(E37+G37)*4+F37*9</f>
        <v>0</v>
      </c>
    </row>
    <row r="38">
      <c r="A38" s="83"/>
      <c r="B38" s="64"/>
      <c r="C38" s="86"/>
      <c r="D38" s="64"/>
      <c r="E38" s="64"/>
      <c r="F38" s="64"/>
      <c r="G38" s="64"/>
      <c r="H38" s="85"/>
      <c r="I38" s="60">
        <f>(E38+G38)*4+F38*9</f>
        <v>0</v>
      </c>
    </row>
    <row r="39" customHeight="1" ht="36" customFormat="1" s="7">
      <c r="A39" s="155" t="s">
        <v>13</v>
      </c>
      <c r="B39" s="65" t="s">
        <v>14</v>
      </c>
      <c r="C39" s="155" t="s">
        <v>15</v>
      </c>
      <c r="D39" s="155" t="s">
        <v>16</v>
      </c>
      <c r="E39" s="155" t="s">
        <v>23</v>
      </c>
      <c r="F39" s="155" t="s">
        <v>24</v>
      </c>
      <c r="G39" s="155" t="s">
        <v>17</v>
      </c>
      <c r="H39" s="156" t="s">
        <v>18</v>
      </c>
      <c r="I39" s="60" t="e">
        <f>(E39+G39)*4+F39*9</f>
        <v>#VALUE!</v>
      </c>
    </row>
    <row r="40" customHeight="1" ht="36" customFormat="1" s="7">
      <c r="A40" s="155"/>
      <c r="B40" s="157" t="s">
        <v>19</v>
      </c>
      <c r="C40" s="155"/>
      <c r="D40" s="155"/>
      <c r="E40" s="155"/>
      <c r="F40" s="155"/>
      <c r="G40" s="155"/>
      <c r="H40" s="156"/>
      <c r="I40" s="60"/>
    </row>
    <row r="41" customHeight="1" ht="36" customFormat="1" s="7">
      <c r="A41" s="155"/>
      <c r="B41" s="157"/>
      <c r="C41" s="155"/>
      <c r="D41" s="155"/>
      <c r="E41" s="65" t="s">
        <v>20</v>
      </c>
      <c r="F41" s="65" t="s">
        <v>20</v>
      </c>
      <c r="G41" s="65" t="s">
        <v>20</v>
      </c>
      <c r="H41" s="156"/>
      <c r="I41" s="60"/>
    </row>
    <row r="42" customHeight="1" ht="39" customFormat="1" s="7">
      <c r="A42" s="155"/>
      <c r="B42" s="157"/>
      <c r="C42" s="155"/>
      <c r="D42" s="155"/>
      <c r="E42" s="65" t="s">
        <v>19</v>
      </c>
      <c r="F42" s="65" t="s">
        <v>19</v>
      </c>
      <c r="G42" s="65" t="s">
        <v>19</v>
      </c>
      <c r="H42" s="156"/>
      <c r="I42" s="60" t="e">
        <f>(E42+G42)*4+F42*9</f>
        <v>#VALUE!</v>
      </c>
    </row>
    <row r="43" customHeight="1" ht="18" customFormat="1" s="7">
      <c r="A43" s="153" t="s">
        <v>22</v>
      </c>
      <c r="B43" s="153"/>
      <c r="C43" s="153"/>
      <c r="D43" s="153"/>
      <c r="E43" s="153"/>
      <c r="F43" s="153"/>
      <c r="G43" s="153"/>
      <c r="H43" s="153"/>
      <c r="I43" s="153"/>
    </row>
    <row r="44" customHeight="1" ht="18" customFormat="1" s="7">
      <c r="A44" s="153" t="s">
        <v>25</v>
      </c>
      <c r="B44" s="153"/>
      <c r="C44" s="153"/>
      <c r="D44" s="153"/>
      <c r="E44" s="153"/>
      <c r="F44" s="153"/>
      <c r="G44" s="153"/>
      <c r="H44" s="153"/>
      <c r="I44" s="97"/>
    </row>
    <row r="45" customHeight="1" ht="33" customFormat="1" s="7">
      <c r="A45" s="77" t="s">
        <v>141</v>
      </c>
      <c r="B45" s="31" t="s">
        <v>166</v>
      </c>
      <c r="C45" s="61" t="s">
        <v>82</v>
      </c>
      <c r="D45" s="61" t="s">
        <v>154</v>
      </c>
      <c r="E45" s="62">
        <v>12.52</v>
      </c>
      <c r="F45" s="62">
        <v>13.87</v>
      </c>
      <c r="G45" s="62">
        <v>29.8</v>
      </c>
      <c r="H45" s="62">
        <v>331.6</v>
      </c>
      <c r="I45" s="87"/>
    </row>
    <row r="46" customHeight="1" ht="33" customFormat="1" s="7">
      <c r="A46" s="141" t="s">
        <v>42</v>
      </c>
      <c r="B46" s="112">
        <v>25</v>
      </c>
      <c r="C46" s="112" t="s">
        <v>82</v>
      </c>
      <c r="D46" s="113" t="s">
        <v>91</v>
      </c>
      <c r="E46" s="114">
        <v>2</v>
      </c>
      <c r="F46" s="114">
        <v>1.16</v>
      </c>
      <c r="G46" s="114">
        <v>12.99</v>
      </c>
      <c r="H46" s="114">
        <v>68</v>
      </c>
      <c r="I46" s="87"/>
    </row>
    <row r="47" customHeight="1" ht="33" customFormat="1" s="7">
      <c r="A47" s="77" t="s">
        <v>53</v>
      </c>
      <c r="B47" s="98">
        <v>200</v>
      </c>
      <c r="C47" s="98">
        <v>2008</v>
      </c>
      <c r="D47" s="98">
        <v>431</v>
      </c>
      <c r="E47" s="99">
        <v>0.29</v>
      </c>
      <c r="F47" s="99">
        <v>0.1</v>
      </c>
      <c r="G47" s="99">
        <v>14.69</v>
      </c>
      <c r="H47" s="99">
        <v>59.9</v>
      </c>
      <c r="I47" s="87"/>
    </row>
    <row r="48" customHeight="1" ht="33" customFormat="1" s="7">
      <c r="A48" s="142" t="s">
        <v>142</v>
      </c>
      <c r="B48" s="143">
        <v>20</v>
      </c>
      <c r="C48" s="125" t="s">
        <v>82</v>
      </c>
      <c r="D48" s="143" t="s">
        <v>167</v>
      </c>
      <c r="E48" s="126">
        <v>1.44</v>
      </c>
      <c r="F48" s="126">
        <v>2.23</v>
      </c>
      <c r="G48" s="126">
        <v>9.8</v>
      </c>
      <c r="H48" s="33">
        <v>62</v>
      </c>
      <c r="I48" s="87"/>
    </row>
    <row r="49" customHeight="1" ht="33" customFormat="1" s="7">
      <c r="A49" s="77" t="s">
        <v>46</v>
      </c>
      <c r="B49" s="101">
        <v>100</v>
      </c>
      <c r="C49" s="101">
        <v>2011</v>
      </c>
      <c r="D49" s="101">
        <v>338</v>
      </c>
      <c r="E49" s="99">
        <v>0.4</v>
      </c>
      <c r="F49" s="99">
        <v>0.4</v>
      </c>
      <c r="G49" s="99">
        <v>9.8</v>
      </c>
      <c r="H49" s="99">
        <v>44.4</v>
      </c>
      <c r="I49" s="87"/>
    </row>
    <row r="50" customHeight="1" ht="33" customFormat="1" s="7">
      <c r="A50" s="63" t="s">
        <v>11</v>
      </c>
      <c r="B50" s="64">
        <v>500</v>
      </c>
      <c r="C50" s="65"/>
      <c r="D50" s="61"/>
      <c r="E50" s="66">
        <f>SUM(E45:E49)</f>
        <v>16.65</v>
      </c>
      <c r="F50" s="66">
        <f>SUM(F45:F49)</f>
        <v>17.759999999999998</v>
      </c>
      <c r="G50" s="66">
        <f>SUM(G45:G49)</f>
        <v>77.08</v>
      </c>
      <c r="H50" s="66">
        <f>SUM(H45:H49)</f>
        <v>565.9</v>
      </c>
      <c r="I50" s="87"/>
    </row>
    <row r="51" customFormat="1" s="7">
      <c r="A51" s="153" t="s">
        <v>21</v>
      </c>
      <c r="B51" s="153"/>
      <c r="C51" s="153"/>
      <c r="D51" s="153"/>
      <c r="E51" s="153"/>
      <c r="F51" s="153"/>
      <c r="G51" s="153"/>
      <c r="H51" s="153"/>
      <c r="I51" s="153"/>
    </row>
    <row r="52" customHeight="1" ht="39" customFormat="1" s="7">
      <c r="A52" s="130" t="s">
        <v>80</v>
      </c>
      <c r="B52" s="116">
        <v>60</v>
      </c>
      <c r="C52" s="116" t="s">
        <v>82</v>
      </c>
      <c r="D52" s="116" t="s">
        <v>92</v>
      </c>
      <c r="E52" s="117">
        <v>0.61</v>
      </c>
      <c r="F52" s="117">
        <v>3.2</v>
      </c>
      <c r="G52" s="117">
        <v>2.62</v>
      </c>
      <c r="H52" s="118">
        <v>53.1</v>
      </c>
      <c r="I52" s="60">
        <f>(E52+G52)*4+F52*9</f>
        <v>41.72</v>
      </c>
    </row>
    <row r="53" customHeight="1" ht="39" customFormat="1" s="7">
      <c r="A53" s="142" t="s">
        <v>162</v>
      </c>
      <c r="B53" s="143" t="s">
        <v>54</v>
      </c>
      <c r="C53" s="143">
        <v>2008</v>
      </c>
      <c r="D53" s="143">
        <v>76</v>
      </c>
      <c r="E53" s="144">
        <v>3.46</v>
      </c>
      <c r="F53" s="144">
        <v>4.63</v>
      </c>
      <c r="G53" s="144">
        <v>9.71</v>
      </c>
      <c r="H53" s="103">
        <v>93.3</v>
      </c>
      <c r="I53" s="60">
        <f>(E53+G53)*4+F53*9</f>
        <v>94.35000000000001</v>
      </c>
    </row>
    <row r="54" customHeight="1" ht="39" customFormat="1" s="7">
      <c r="A54" s="131" t="s">
        <v>123</v>
      </c>
      <c r="B54" s="116">
        <v>90</v>
      </c>
      <c r="C54" s="116" t="s">
        <v>82</v>
      </c>
      <c r="D54" s="116" t="s">
        <v>87</v>
      </c>
      <c r="E54" s="117">
        <v>7.4</v>
      </c>
      <c r="F54" s="117">
        <v>10.5</v>
      </c>
      <c r="G54" s="117">
        <v>3.64</v>
      </c>
      <c r="H54" s="118">
        <v>133.18</v>
      </c>
      <c r="I54" s="60">
        <f>(E54+G54)*4+F54*9</f>
        <v>138.66</v>
      </c>
    </row>
    <row r="55" customHeight="1" ht="39" customFormat="1" s="7">
      <c r="A55" s="115" t="s">
        <v>168</v>
      </c>
      <c r="B55" s="102">
        <v>150</v>
      </c>
      <c r="C55" s="102">
        <v>2008</v>
      </c>
      <c r="D55" s="102">
        <v>331</v>
      </c>
      <c r="E55" s="103">
        <v>5.5</v>
      </c>
      <c r="F55" s="103">
        <v>4.8</v>
      </c>
      <c r="G55" s="103">
        <v>31.3</v>
      </c>
      <c r="H55" s="103">
        <v>191</v>
      </c>
      <c r="I55" s="60">
        <f>(E55+G55)*4+F55*9</f>
        <v>190.39999999999998</v>
      </c>
    </row>
    <row r="56" customHeight="1" ht="39" customFormat="1" s="7">
      <c r="A56" s="106" t="s">
        <v>44</v>
      </c>
      <c r="B56" s="102">
        <v>40</v>
      </c>
      <c r="C56" s="102" t="s">
        <v>82</v>
      </c>
      <c r="D56" s="102" t="s">
        <v>86</v>
      </c>
      <c r="E56" s="103">
        <v>3.2</v>
      </c>
      <c r="F56" s="103">
        <v>1.7</v>
      </c>
      <c r="G56" s="103">
        <v>20.4</v>
      </c>
      <c r="H56" s="103">
        <v>92</v>
      </c>
      <c r="I56" s="60">
        <f>(E56+G56)*4+F56*9</f>
        <v>109.69999999999999</v>
      </c>
    </row>
    <row r="57" customHeight="1" ht="39" customFormat="1" s="7">
      <c r="A57" s="107" t="s">
        <v>42</v>
      </c>
      <c r="B57" s="108">
        <v>50</v>
      </c>
      <c r="C57" s="108" t="s">
        <v>82</v>
      </c>
      <c r="D57" s="109" t="s">
        <v>85</v>
      </c>
      <c r="E57" s="110">
        <v>4</v>
      </c>
      <c r="F57" s="110">
        <v>2.32</v>
      </c>
      <c r="G57" s="110">
        <v>25.98</v>
      </c>
      <c r="H57" s="110">
        <v>136</v>
      </c>
      <c r="I57" s="60">
        <f>(E57+G57)*4+F57*9</f>
        <v>140.8</v>
      </c>
    </row>
    <row r="58" customHeight="1" ht="39" customFormat="1" s="7">
      <c r="A58" s="115" t="s">
        <v>70</v>
      </c>
      <c r="B58" s="102">
        <v>200</v>
      </c>
      <c r="C58" s="102" t="s">
        <v>82</v>
      </c>
      <c r="D58" s="102" t="s">
        <v>96</v>
      </c>
      <c r="E58" s="103">
        <v>0.6</v>
      </c>
      <c r="F58" s="103">
        <v>0.1</v>
      </c>
      <c r="G58" s="103">
        <v>23.5</v>
      </c>
      <c r="H58" s="103">
        <v>97.2</v>
      </c>
      <c r="I58" s="60">
        <f>(E58+G58)*4+F58*9</f>
        <v>97.30000000000001</v>
      </c>
    </row>
    <row r="59" customHeight="1" ht="39" customFormat="1" s="7">
      <c r="A59" s="63" t="s">
        <v>11</v>
      </c>
      <c r="B59" s="64">
        <v>800</v>
      </c>
      <c r="C59" s="81"/>
      <c r="D59" s="81"/>
      <c r="E59" s="82">
        <f>SUM(E52:E58)</f>
        <v>24.77</v>
      </c>
      <c r="F59" s="82">
        <f>SUM(F52:F58)</f>
        <v>27.25</v>
      </c>
      <c r="G59" s="82">
        <f>SUM(G52:G58)</f>
        <v>117.15</v>
      </c>
      <c r="H59" s="82">
        <f>SUM(H52:H58)</f>
        <v>795.7800000000001</v>
      </c>
      <c r="I59" s="60"/>
    </row>
    <row r="60" customHeight="1" ht="39" customFormat="1" s="7">
      <c r="A60" s="154" t="s">
        <v>2</v>
      </c>
      <c r="B60" s="154"/>
      <c r="C60" s="81"/>
      <c r="D60" s="81"/>
      <c r="E60" s="82">
        <f>E50+E59</f>
        <v>41.42</v>
      </c>
      <c r="F60" s="82">
        <f>F50+F59</f>
        <v>45.01</v>
      </c>
      <c r="G60" s="82">
        <f>G50+G59</f>
        <v>194.23000000000002</v>
      </c>
      <c r="H60" s="82">
        <f>H50+H59</f>
        <v>1361.68</v>
      </c>
      <c r="I60" s="60">
        <f>(E60+G60)*4+F60*9</f>
        <v>1347.69</v>
      </c>
    </row>
    <row r="61" customHeight="1" ht="0" hidden="1">
      <c r="A61" s="88"/>
      <c r="B61" s="64"/>
      <c r="C61" s="64"/>
      <c r="D61" s="64"/>
      <c r="E61" s="84">
        <f>E60*4/$H$60</f>
        <v>0.12167322718994183</v>
      </c>
      <c r="F61" s="84">
        <f>F60*9/$H$60</f>
        <v>0.29749280300804887</v>
      </c>
      <c r="G61" s="84">
        <f>G60*4/$H$60</f>
        <v>0.5705598965983197</v>
      </c>
      <c r="H61" s="64"/>
      <c r="I61" s="60">
        <f>(E61+G61)*4+F61*9</f>
        <v>5.446367722225486</v>
      </c>
    </row>
    <row r="62">
      <c r="A62" s="83"/>
      <c r="B62" s="64"/>
      <c r="C62" s="64"/>
      <c r="D62" s="64"/>
      <c r="E62" s="64"/>
      <c r="F62" s="64"/>
      <c r="G62" s="64"/>
      <c r="H62" s="85"/>
      <c r="I62" s="60">
        <f>(E62+G62)*4+F62*9</f>
        <v>0</v>
      </c>
    </row>
    <row r="63">
      <c r="A63" s="83"/>
      <c r="B63" s="64"/>
      <c r="C63" s="86"/>
      <c r="D63" s="64"/>
      <c r="E63" s="64"/>
      <c r="F63" s="64"/>
      <c r="G63" s="64"/>
      <c r="H63" s="85"/>
      <c r="I63" s="60">
        <f>(E63+G63)*4+F63*9</f>
        <v>0</v>
      </c>
    </row>
    <row r="64" customHeight="1" ht="36" customFormat="1" s="7">
      <c r="A64" s="155" t="s">
        <v>13</v>
      </c>
      <c r="B64" s="65" t="s">
        <v>14</v>
      </c>
      <c r="C64" s="155" t="s">
        <v>15</v>
      </c>
      <c r="D64" s="155" t="s">
        <v>16</v>
      </c>
      <c r="E64" s="155" t="s">
        <v>23</v>
      </c>
      <c r="F64" s="155" t="s">
        <v>24</v>
      </c>
      <c r="G64" s="155" t="s">
        <v>17</v>
      </c>
      <c r="H64" s="156" t="s">
        <v>18</v>
      </c>
      <c r="I64" s="60" t="e">
        <f>(E64+G64)*4+F64*9</f>
        <v>#VALUE!</v>
      </c>
    </row>
    <row r="65" customHeight="1" ht="36" customFormat="1" s="7">
      <c r="A65" s="155"/>
      <c r="B65" s="157" t="s">
        <v>19</v>
      </c>
      <c r="C65" s="155"/>
      <c r="D65" s="155"/>
      <c r="E65" s="155"/>
      <c r="F65" s="155"/>
      <c r="G65" s="155"/>
      <c r="H65" s="156"/>
      <c r="I65" s="60"/>
    </row>
    <row r="66" customHeight="1" ht="36" customFormat="1" s="7">
      <c r="A66" s="155"/>
      <c r="B66" s="157"/>
      <c r="C66" s="155"/>
      <c r="D66" s="155"/>
      <c r="E66" s="65" t="s">
        <v>20</v>
      </c>
      <c r="F66" s="65" t="s">
        <v>20</v>
      </c>
      <c r="G66" s="65" t="s">
        <v>20</v>
      </c>
      <c r="H66" s="156"/>
      <c r="I66" s="60"/>
    </row>
    <row r="67" customHeight="1" ht="30" customFormat="1" s="7">
      <c r="A67" s="155"/>
      <c r="B67" s="157"/>
      <c r="C67" s="155"/>
      <c r="D67" s="155"/>
      <c r="E67" s="65" t="s">
        <v>19</v>
      </c>
      <c r="F67" s="65" t="s">
        <v>19</v>
      </c>
      <c r="G67" s="65" t="s">
        <v>19</v>
      </c>
      <c r="H67" s="156"/>
      <c r="I67" s="60" t="e">
        <f>(E67+G67)*4+F67*9</f>
        <v>#VALUE!</v>
      </c>
    </row>
    <row r="68" customHeight="1" ht="18" customFormat="1" s="7">
      <c r="A68" s="160" t="s">
        <v>3</v>
      </c>
      <c r="B68" s="160"/>
      <c r="C68" s="160"/>
      <c r="D68" s="160"/>
      <c r="E68" s="160"/>
      <c r="F68" s="160"/>
      <c r="G68" s="160"/>
      <c r="H68" s="160"/>
      <c r="I68" s="160"/>
    </row>
    <row r="69" customHeight="1" ht="18" customFormat="1" s="7">
      <c r="A69" s="153" t="s">
        <v>25</v>
      </c>
      <c r="B69" s="153"/>
      <c r="C69" s="153"/>
      <c r="D69" s="153"/>
      <c r="E69" s="153"/>
      <c r="F69" s="153"/>
      <c r="G69" s="153"/>
      <c r="H69" s="153"/>
      <c r="I69" s="97"/>
    </row>
    <row r="70" customHeight="1" ht="30" customFormat="1" s="7">
      <c r="A70" s="77" t="s">
        <v>108</v>
      </c>
      <c r="B70" s="61">
        <v>150</v>
      </c>
      <c r="C70" s="61">
        <v>2024</v>
      </c>
      <c r="D70" s="61">
        <v>197</v>
      </c>
      <c r="E70" s="62">
        <v>5</v>
      </c>
      <c r="F70" s="30">
        <v>6.2</v>
      </c>
      <c r="G70" s="62">
        <v>25.94</v>
      </c>
      <c r="H70" s="62">
        <v>175.37</v>
      </c>
      <c r="I70" s="87"/>
    </row>
    <row r="71" customHeight="1" ht="30" customFormat="1" s="7">
      <c r="A71" s="130" t="s">
        <v>116</v>
      </c>
      <c r="B71" s="89" t="s">
        <v>164</v>
      </c>
      <c r="C71" s="78" t="s">
        <v>82</v>
      </c>
      <c r="D71" s="78" t="s">
        <v>132</v>
      </c>
      <c r="E71" s="62">
        <v>4.31</v>
      </c>
      <c r="F71" s="62">
        <v>4.29</v>
      </c>
      <c r="G71" s="62">
        <v>13.56</v>
      </c>
      <c r="H71" s="62">
        <v>105.87</v>
      </c>
      <c r="I71" s="87"/>
    </row>
    <row r="72" customHeight="1" ht="30" customFormat="1" s="7">
      <c r="A72" s="77" t="s">
        <v>43</v>
      </c>
      <c r="B72" s="31">
        <v>200</v>
      </c>
      <c r="C72" s="31">
        <v>2008</v>
      </c>
      <c r="D72" s="31">
        <v>430</v>
      </c>
      <c r="E72" s="30">
        <v>0.2</v>
      </c>
      <c r="F72" s="30">
        <v>0.1</v>
      </c>
      <c r="G72" s="30">
        <v>15</v>
      </c>
      <c r="H72" s="30">
        <v>60</v>
      </c>
      <c r="I72" s="87"/>
    </row>
    <row r="73" customHeight="1" ht="30" customFormat="1" s="7">
      <c r="A73" s="77" t="s">
        <v>67</v>
      </c>
      <c r="B73" s="61">
        <v>100</v>
      </c>
      <c r="C73" s="61">
        <v>2011</v>
      </c>
      <c r="D73" s="61">
        <v>338</v>
      </c>
      <c r="E73" s="62">
        <v>0.4</v>
      </c>
      <c r="F73" s="62">
        <v>0.3</v>
      </c>
      <c r="G73" s="62">
        <v>10.3</v>
      </c>
      <c r="H73" s="62">
        <v>47</v>
      </c>
      <c r="I73" s="87"/>
    </row>
    <row r="74" customHeight="1" ht="30" customFormat="1" s="7">
      <c r="A74" s="77" t="s">
        <v>115</v>
      </c>
      <c r="B74" s="61">
        <v>200</v>
      </c>
      <c r="C74" s="78" t="s">
        <v>82</v>
      </c>
      <c r="D74" s="138" t="s">
        <v>169</v>
      </c>
      <c r="E74" s="62">
        <v>5.92</v>
      </c>
      <c r="F74" s="62">
        <v>5.08</v>
      </c>
      <c r="G74" s="62">
        <v>9.38</v>
      </c>
      <c r="H74" s="62">
        <v>107.56</v>
      </c>
      <c r="I74" s="87"/>
    </row>
    <row r="75" customHeight="1" ht="30" customFormat="1" s="7">
      <c r="A75" s="63" t="s">
        <v>11</v>
      </c>
      <c r="B75" s="64">
        <v>690</v>
      </c>
      <c r="C75" s="90"/>
      <c r="D75" s="90"/>
      <c r="E75" s="66">
        <f>SUM(E70:E74)</f>
        <v>15.829999999999998</v>
      </c>
      <c r="F75" s="66">
        <f>SUM(F70:F74)</f>
        <v>15.97</v>
      </c>
      <c r="G75" s="66">
        <f>SUM(G70:G74)</f>
        <v>74.17999999999999</v>
      </c>
      <c r="H75" s="66">
        <f>SUM(H70:H74)</f>
        <v>495.8</v>
      </c>
      <c r="I75" s="87"/>
    </row>
    <row r="76" customHeight="1" ht="30" customFormat="1" s="7">
      <c r="A76" s="160" t="s">
        <v>21</v>
      </c>
      <c r="B76" s="160"/>
      <c r="C76" s="160"/>
      <c r="D76" s="160"/>
      <c r="E76" s="160"/>
      <c r="F76" s="160"/>
      <c r="G76" s="160"/>
      <c r="H76" s="160"/>
      <c r="I76" s="160"/>
    </row>
    <row r="77" customHeight="1" ht="30" customFormat="1" s="7">
      <c r="A77" s="130" t="s">
        <v>57</v>
      </c>
      <c r="B77" s="68">
        <v>60</v>
      </c>
      <c r="C77" s="68">
        <v>2008</v>
      </c>
      <c r="D77" s="68">
        <v>40</v>
      </c>
      <c r="E77" s="69">
        <v>0.96</v>
      </c>
      <c r="F77" s="69">
        <v>3.06</v>
      </c>
      <c r="G77" s="69">
        <v>4.62</v>
      </c>
      <c r="H77" s="70">
        <v>49.8</v>
      </c>
      <c r="I77" s="60">
        <f>(E77+G77)*4+F77*9</f>
        <v>49.86</v>
      </c>
    </row>
    <row r="78" customHeight="1" ht="27" customFormat="1" s="7">
      <c r="A78" s="77" t="s">
        <v>60</v>
      </c>
      <c r="B78" s="81" t="s">
        <v>48</v>
      </c>
      <c r="C78" s="81">
        <v>2012</v>
      </c>
      <c r="D78" s="81" t="s">
        <v>51</v>
      </c>
      <c r="E78" s="70">
        <v>5.27</v>
      </c>
      <c r="F78" s="70">
        <v>3.74</v>
      </c>
      <c r="G78" s="70">
        <v>15.1</v>
      </c>
      <c r="H78" s="70">
        <v>114.02</v>
      </c>
      <c r="I78" s="60">
        <f>(E78+G78)*4+F78*9</f>
        <v>115.13999999999999</v>
      </c>
    </row>
    <row r="79" customHeight="1" ht="30" customFormat="1" s="7">
      <c r="A79" s="131" t="s">
        <v>72</v>
      </c>
      <c r="B79" s="68">
        <v>90</v>
      </c>
      <c r="C79" s="68" t="s">
        <v>82</v>
      </c>
      <c r="D79" s="68" t="s">
        <v>155</v>
      </c>
      <c r="E79" s="69">
        <v>9.84</v>
      </c>
      <c r="F79" s="69">
        <v>5.6</v>
      </c>
      <c r="G79" s="69">
        <v>8.95</v>
      </c>
      <c r="H79" s="70">
        <v>144.73</v>
      </c>
      <c r="I79" s="60">
        <f>(E79+G79)*4+F79*9</f>
        <v>125.56</v>
      </c>
    </row>
    <row r="80" customHeight="1" ht="30" customFormat="1" s="7">
      <c r="A80" s="115" t="s">
        <v>143</v>
      </c>
      <c r="B80" s="81">
        <v>150</v>
      </c>
      <c r="C80" s="81" t="s">
        <v>82</v>
      </c>
      <c r="D80" s="81" t="s">
        <v>133</v>
      </c>
      <c r="E80" s="70">
        <v>2.9</v>
      </c>
      <c r="F80" s="70">
        <v>7.43</v>
      </c>
      <c r="G80" s="70">
        <v>17.06</v>
      </c>
      <c r="H80" s="70">
        <v>146.7</v>
      </c>
      <c r="I80" s="60"/>
    </row>
    <row r="81" customHeight="1" ht="39" customFormat="1" s="7">
      <c r="A81" s="106" t="s">
        <v>44</v>
      </c>
      <c r="B81" s="102">
        <v>40</v>
      </c>
      <c r="C81" s="102" t="s">
        <v>82</v>
      </c>
      <c r="D81" s="102" t="s">
        <v>86</v>
      </c>
      <c r="E81" s="103">
        <v>3.2</v>
      </c>
      <c r="F81" s="103">
        <v>1.7</v>
      </c>
      <c r="G81" s="103">
        <v>20.4</v>
      </c>
      <c r="H81" s="103">
        <v>92</v>
      </c>
      <c r="I81" s="60">
        <f>(E81+G81)*4+F81*9</f>
        <v>109.69999999999999</v>
      </c>
    </row>
    <row r="82" customHeight="1" ht="39" customFormat="1" s="7">
      <c r="A82" s="107" t="s">
        <v>42</v>
      </c>
      <c r="B82" s="108">
        <v>50</v>
      </c>
      <c r="C82" s="108" t="s">
        <v>82</v>
      </c>
      <c r="D82" s="109" t="s">
        <v>85</v>
      </c>
      <c r="E82" s="110">
        <v>4</v>
      </c>
      <c r="F82" s="110">
        <v>2.32</v>
      </c>
      <c r="G82" s="110">
        <v>25.98</v>
      </c>
      <c r="H82" s="110">
        <v>136</v>
      </c>
      <c r="I82" s="60">
        <f>(E82+G82)*4+F82*9</f>
        <v>140.8</v>
      </c>
    </row>
    <row r="83" customHeight="1" ht="30" customFormat="1" s="7">
      <c r="A83" s="115" t="s">
        <v>124</v>
      </c>
      <c r="B83" s="81">
        <v>200</v>
      </c>
      <c r="C83" s="68" t="s">
        <v>82</v>
      </c>
      <c r="D83" s="81" t="s">
        <v>88</v>
      </c>
      <c r="E83" s="70">
        <v>0.2</v>
      </c>
      <c r="F83" s="70">
        <v>0.2</v>
      </c>
      <c r="G83" s="70">
        <v>20.1</v>
      </c>
      <c r="H83" s="70">
        <v>87.8</v>
      </c>
      <c r="I83" s="60">
        <f>(E83+G83)*4+F83*9</f>
        <v>83</v>
      </c>
    </row>
    <row r="84" customHeight="1" ht="39" customFormat="1" s="7">
      <c r="A84" s="63" t="s">
        <v>11</v>
      </c>
      <c r="B84" s="64">
        <v>795</v>
      </c>
      <c r="C84" s="81"/>
      <c r="D84" s="81"/>
      <c r="E84" s="82">
        <f>SUM(E77:E83)</f>
        <v>26.369999999999997</v>
      </c>
      <c r="F84" s="82">
        <f>SUM(F77:F83)</f>
        <v>24.049999999999997</v>
      </c>
      <c r="G84" s="82">
        <f>SUM(G77:G83)</f>
        <v>112.21000000000001</v>
      </c>
      <c r="H84" s="82">
        <f>SUM(H77:H83)</f>
        <v>771.05</v>
      </c>
      <c r="I84" s="60"/>
    </row>
    <row r="85" customHeight="1" ht="30" customFormat="1" s="7">
      <c r="A85" s="154" t="s">
        <v>2</v>
      </c>
      <c r="B85" s="154"/>
      <c r="C85" s="81"/>
      <c r="D85" s="81"/>
      <c r="E85" s="82">
        <f>E75+E84</f>
        <v>42.199999999999996</v>
      </c>
      <c r="F85" s="82">
        <f>F75+F84</f>
        <v>40.019999999999996</v>
      </c>
      <c r="G85" s="82">
        <f>G75+G84</f>
        <v>186.39</v>
      </c>
      <c r="H85" s="82">
        <f>H75+H84</f>
        <v>1266.85</v>
      </c>
      <c r="I85" s="60">
        <f>(E85+G85)*4+F85*9</f>
        <v>1274.54</v>
      </c>
    </row>
    <row r="86" customHeight="1" ht="0" hidden="1">
      <c r="A86" s="83"/>
      <c r="B86" s="64"/>
      <c r="C86" s="64"/>
      <c r="D86" s="64"/>
      <c r="E86" s="84">
        <f>E85*4/$H$60</f>
        <v>0.12396451442335936</v>
      </c>
      <c r="F86" s="84">
        <f>F85*9/$H$60</f>
        <v>0.2645114858116444</v>
      </c>
      <c r="G86" s="84">
        <f>G85*4/$H$60</f>
        <v>0.5475295223547382</v>
      </c>
      <c r="H86" s="85"/>
      <c r="I86" s="60">
        <f>(E86+G86)*4+F86*9</f>
        <v>5.066579519417189</v>
      </c>
    </row>
    <row r="87">
      <c r="A87" s="83"/>
      <c r="B87" s="64"/>
      <c r="C87" s="64"/>
      <c r="D87" s="64"/>
      <c r="E87" s="64"/>
      <c r="F87" s="64"/>
      <c r="G87" s="64"/>
      <c r="H87" s="64"/>
      <c r="I87" s="60">
        <f>(E87+G87)*4+F87*9</f>
        <v>0</v>
      </c>
    </row>
    <row r="88">
      <c r="A88" s="83"/>
      <c r="B88" s="64"/>
      <c r="C88" s="86"/>
      <c r="D88" s="64"/>
      <c r="E88" s="64"/>
      <c r="F88" s="64"/>
      <c r="G88" s="64"/>
      <c r="H88" s="85"/>
      <c r="I88" s="60">
        <f>(E88+G88)*4+F88*9</f>
        <v>0</v>
      </c>
    </row>
    <row r="89" customHeight="1" ht="36" customFormat="1" s="7">
      <c r="A89" s="155" t="s">
        <v>13</v>
      </c>
      <c r="B89" s="65" t="s">
        <v>14</v>
      </c>
      <c r="C89" s="155" t="s">
        <v>15</v>
      </c>
      <c r="D89" s="155" t="s">
        <v>16</v>
      </c>
      <c r="E89" s="155" t="s">
        <v>23</v>
      </c>
      <c r="F89" s="155" t="s">
        <v>24</v>
      </c>
      <c r="G89" s="155" t="s">
        <v>17</v>
      </c>
      <c r="H89" s="156" t="s">
        <v>18</v>
      </c>
      <c r="I89" s="60" t="e">
        <f>(E89+G89)*4+F89*9</f>
        <v>#VALUE!</v>
      </c>
    </row>
    <row r="90" customHeight="1" ht="36" customFormat="1" s="7">
      <c r="A90" s="155"/>
      <c r="B90" s="157" t="s">
        <v>19</v>
      </c>
      <c r="C90" s="155"/>
      <c r="D90" s="155"/>
      <c r="E90" s="155"/>
      <c r="F90" s="155"/>
      <c r="G90" s="155"/>
      <c r="H90" s="156"/>
      <c r="I90" s="60"/>
    </row>
    <row r="91" customHeight="1" ht="36" customFormat="1" s="7">
      <c r="A91" s="155"/>
      <c r="B91" s="157"/>
      <c r="C91" s="155"/>
      <c r="D91" s="155"/>
      <c r="E91" s="65" t="s">
        <v>20</v>
      </c>
      <c r="F91" s="65" t="s">
        <v>20</v>
      </c>
      <c r="G91" s="65" t="s">
        <v>20</v>
      </c>
      <c r="H91" s="156"/>
      <c r="I91" s="60"/>
    </row>
    <row r="92" customHeight="1" ht="21" customFormat="1" s="7">
      <c r="A92" s="155"/>
      <c r="B92" s="157"/>
      <c r="C92" s="155"/>
      <c r="D92" s="155"/>
      <c r="E92" s="65" t="s">
        <v>19</v>
      </c>
      <c r="F92" s="65" t="s">
        <v>19</v>
      </c>
      <c r="G92" s="65" t="s">
        <v>19</v>
      </c>
      <c r="H92" s="156"/>
      <c r="I92" s="60" t="e">
        <f>(E92+G92)*4+F92*9</f>
        <v>#VALUE!</v>
      </c>
    </row>
    <row r="93" customHeight="1" ht="18" customFormat="1" s="7">
      <c r="A93" s="160" t="s">
        <v>4</v>
      </c>
      <c r="B93" s="160"/>
      <c r="C93" s="160"/>
      <c r="D93" s="160"/>
      <c r="E93" s="160"/>
      <c r="F93" s="160"/>
      <c r="G93" s="160"/>
      <c r="H93" s="160"/>
      <c r="I93" s="161"/>
      <c r="J93" s="188"/>
      <c r="K93" s="188"/>
      <c r="L93" s="188"/>
      <c r="M93" s="188"/>
      <c r="N93" s="188"/>
      <c r="O93" s="188"/>
      <c r="P93" s="188"/>
      <c r="Q93" s="188"/>
      <c r="R93" s="188"/>
    </row>
    <row r="94" customFormat="1" s="7">
      <c r="A94" s="153" t="s">
        <v>25</v>
      </c>
      <c r="B94" s="153"/>
      <c r="C94" s="153"/>
      <c r="D94" s="153"/>
      <c r="E94" s="153"/>
      <c r="F94" s="153"/>
      <c r="G94" s="153"/>
      <c r="H94" s="153"/>
      <c r="I94" s="121"/>
      <c r="J94" s="189"/>
      <c r="K94" s="189"/>
      <c r="L94" s="189"/>
      <c r="M94" s="189"/>
      <c r="N94" s="189"/>
      <c r="O94" s="189"/>
      <c r="P94" s="189"/>
      <c r="Q94" s="189"/>
      <c r="R94" s="34"/>
    </row>
    <row r="95" customHeight="1" ht="33" customFormat="1" s="7">
      <c r="A95" s="77" t="s">
        <v>66</v>
      </c>
      <c r="B95" s="61">
        <v>150</v>
      </c>
      <c r="C95" s="61" t="s">
        <v>82</v>
      </c>
      <c r="D95" s="61" t="s">
        <v>157</v>
      </c>
      <c r="E95" s="62">
        <v>9.07</v>
      </c>
      <c r="F95" s="62">
        <v>7.92</v>
      </c>
      <c r="G95" s="62">
        <v>26.3</v>
      </c>
      <c r="H95" s="62">
        <v>174.3</v>
      </c>
      <c r="I95" s="91"/>
      <c r="J95" s="127"/>
      <c r="K95" s="128"/>
      <c r="L95" s="128"/>
      <c r="M95" s="128"/>
      <c r="N95" s="129"/>
      <c r="O95" s="129"/>
      <c r="P95" s="129"/>
      <c r="Q95" s="129"/>
      <c r="R95" s="34"/>
    </row>
    <row r="96" customHeight="1" ht="33" customFormat="1" s="7">
      <c r="A96" s="133" t="s">
        <v>71</v>
      </c>
      <c r="B96" s="132">
        <v>25</v>
      </c>
      <c r="C96" s="123" t="s">
        <v>82</v>
      </c>
      <c r="D96" s="123" t="s">
        <v>156</v>
      </c>
      <c r="E96" s="99">
        <v>2</v>
      </c>
      <c r="F96" s="99">
        <v>7.64</v>
      </c>
      <c r="G96" s="99">
        <v>12.82</v>
      </c>
      <c r="H96" s="99">
        <v>138.7</v>
      </c>
      <c r="I96" s="91"/>
      <c r="J96" s="35"/>
      <c r="K96" s="36"/>
      <c r="L96" s="36"/>
      <c r="M96" s="36"/>
      <c r="N96" s="37"/>
      <c r="O96" s="37"/>
      <c r="P96" s="37"/>
      <c r="Q96" s="37"/>
      <c r="R96" s="34"/>
    </row>
    <row r="97" customHeight="1" ht="33" customFormat="1" s="7">
      <c r="A97" s="130" t="s">
        <v>53</v>
      </c>
      <c r="B97" s="101">
        <v>200</v>
      </c>
      <c r="C97" s="98">
        <v>2008</v>
      </c>
      <c r="D97" s="98">
        <v>431</v>
      </c>
      <c r="E97" s="99">
        <v>0.29</v>
      </c>
      <c r="F97" s="99">
        <v>0.1</v>
      </c>
      <c r="G97" s="99">
        <v>14.69</v>
      </c>
      <c r="H97" s="99">
        <v>59.9</v>
      </c>
      <c r="I97" s="91"/>
      <c r="J97" s="38"/>
      <c r="K97" s="39"/>
      <c r="L97" s="40"/>
      <c r="M97" s="40"/>
      <c r="N97" s="37"/>
      <c r="O97" s="37"/>
      <c r="P97" s="37"/>
      <c r="Q97" s="37"/>
      <c r="R97" s="34"/>
    </row>
    <row r="98" customHeight="1" ht="33" customFormat="1" s="7">
      <c r="A98" s="145" t="s">
        <v>148</v>
      </c>
      <c r="B98" s="31">
        <v>150</v>
      </c>
      <c r="C98" s="31" t="s">
        <v>82</v>
      </c>
      <c r="D98" s="119" t="s">
        <v>90</v>
      </c>
      <c r="E98" s="30">
        <v>4.1</v>
      </c>
      <c r="F98" s="30">
        <v>2.5</v>
      </c>
      <c r="G98" s="30">
        <v>4.9</v>
      </c>
      <c r="H98" s="30">
        <v>87</v>
      </c>
      <c r="I98" s="91"/>
      <c r="J98" s="35"/>
      <c r="K98" s="36"/>
      <c r="L98" s="36"/>
      <c r="M98" s="36"/>
      <c r="N98" s="37"/>
      <c r="O98" s="37"/>
      <c r="P98" s="37"/>
      <c r="Q98" s="37"/>
      <c r="R98" s="34"/>
    </row>
    <row r="99" customHeight="1" ht="33" customFormat="1" s="7">
      <c r="A99" s="77" t="s">
        <v>144</v>
      </c>
      <c r="B99" s="101">
        <v>100</v>
      </c>
      <c r="C99" s="101">
        <v>2011</v>
      </c>
      <c r="D99" s="101">
        <v>338</v>
      </c>
      <c r="E99" s="99">
        <v>0.4</v>
      </c>
      <c r="F99" s="99">
        <v>0.4</v>
      </c>
      <c r="G99" s="99">
        <v>9.8</v>
      </c>
      <c r="H99" s="99">
        <v>44.4</v>
      </c>
      <c r="I99" s="91"/>
      <c r="J99" s="41"/>
      <c r="K99" s="42"/>
      <c r="L99" s="43"/>
      <c r="M99" s="43"/>
      <c r="N99" s="44"/>
      <c r="O99" s="44"/>
      <c r="P99" s="44"/>
      <c r="Q99" s="44"/>
      <c r="R99" s="34"/>
    </row>
    <row r="100" customHeight="1" ht="18" customFormat="1" s="7">
      <c r="A100" s="63" t="s">
        <v>11</v>
      </c>
      <c r="B100" s="64">
        <v>625</v>
      </c>
      <c r="C100" s="90"/>
      <c r="D100" s="90"/>
      <c r="E100" s="66">
        <f>SUM(E95:E99)</f>
        <v>15.86</v>
      </c>
      <c r="F100" s="66">
        <f>SUM(F95:F99)</f>
        <v>18.559999999999995</v>
      </c>
      <c r="G100" s="66">
        <f>SUM(G95:G99)</f>
        <v>68.51</v>
      </c>
      <c r="H100" s="66">
        <f>SUM(H95:H99)</f>
        <v>504.29999999999995</v>
      </c>
      <c r="I100" s="91"/>
      <c r="J100" s="188"/>
      <c r="K100" s="188"/>
      <c r="L100" s="188"/>
      <c r="M100" s="188"/>
      <c r="N100" s="188"/>
      <c r="O100" s="188"/>
      <c r="P100" s="188"/>
      <c r="Q100" s="188"/>
      <c r="R100" s="188"/>
    </row>
    <row r="101" customHeight="1" ht="39" customFormat="1" s="7">
      <c r="A101" s="160" t="s">
        <v>21</v>
      </c>
      <c r="B101" s="160"/>
      <c r="C101" s="160"/>
      <c r="D101" s="160"/>
      <c r="E101" s="160"/>
      <c r="F101" s="160"/>
      <c r="G101" s="160"/>
      <c r="H101" s="160"/>
      <c r="I101" s="161"/>
      <c r="J101" s="38"/>
      <c r="K101" s="45"/>
      <c r="L101" s="45"/>
      <c r="M101" s="45"/>
      <c r="N101" s="46"/>
      <c r="O101" s="46"/>
      <c r="P101" s="46"/>
      <c r="Q101" s="47"/>
      <c r="R101" s="48"/>
    </row>
    <row r="102" customHeight="1" ht="39" customFormat="1" s="7">
      <c r="A102" s="130" t="s">
        <v>61</v>
      </c>
      <c r="B102" s="68" t="s">
        <v>62</v>
      </c>
      <c r="C102" s="68">
        <v>2011</v>
      </c>
      <c r="D102" s="68" t="s">
        <v>63</v>
      </c>
      <c r="E102" s="69">
        <v>2.95</v>
      </c>
      <c r="F102" s="69">
        <v>7</v>
      </c>
      <c r="G102" s="69">
        <v>3.6</v>
      </c>
      <c r="H102" s="70">
        <v>100</v>
      </c>
      <c r="I102" s="67">
        <f>(E102+G102)*4+F102*9</f>
        <v>89.2</v>
      </c>
      <c r="J102" s="35"/>
      <c r="K102" s="49"/>
      <c r="L102" s="49"/>
      <c r="M102" s="49"/>
      <c r="N102" s="47"/>
      <c r="O102" s="47"/>
      <c r="P102" s="47"/>
      <c r="Q102" s="47"/>
      <c r="R102" s="48"/>
    </row>
    <row r="103" customHeight="1" ht="39" customFormat="1" s="7">
      <c r="A103" s="77" t="s">
        <v>49</v>
      </c>
      <c r="B103" s="81" t="s">
        <v>48</v>
      </c>
      <c r="C103" s="81">
        <v>2012</v>
      </c>
      <c r="D103" s="81">
        <v>82</v>
      </c>
      <c r="E103" s="70">
        <v>4.07</v>
      </c>
      <c r="F103" s="70">
        <v>2.24</v>
      </c>
      <c r="G103" s="70">
        <v>15.74</v>
      </c>
      <c r="H103" s="70">
        <v>94.6</v>
      </c>
      <c r="I103" s="67">
        <f>(E103+G103)*4+F103*9</f>
        <v>99.4</v>
      </c>
      <c r="J103" s="50"/>
      <c r="K103" s="51"/>
      <c r="L103" s="51"/>
      <c r="M103" s="51"/>
      <c r="N103" s="52"/>
      <c r="O103" s="52"/>
      <c r="P103" s="52"/>
      <c r="Q103" s="53"/>
      <c r="R103" s="48"/>
    </row>
    <row r="104" customHeight="1" ht="39" customFormat="1" s="7">
      <c r="A104" s="131" t="s">
        <v>121</v>
      </c>
      <c r="B104" s="116" t="s">
        <v>138</v>
      </c>
      <c r="C104" s="68" t="s">
        <v>82</v>
      </c>
      <c r="D104" s="68" t="s">
        <v>125</v>
      </c>
      <c r="E104" s="69">
        <v>8.17</v>
      </c>
      <c r="F104" s="69">
        <v>6.85</v>
      </c>
      <c r="G104" s="69">
        <v>9.44</v>
      </c>
      <c r="H104" s="70">
        <v>151.76</v>
      </c>
      <c r="I104" s="67"/>
      <c r="J104" s="54"/>
      <c r="K104" s="49"/>
      <c r="L104" s="49"/>
      <c r="M104" s="49"/>
      <c r="N104" s="47"/>
      <c r="O104" s="47"/>
      <c r="P104" s="47"/>
      <c r="Q104" s="47"/>
      <c r="R104" s="48"/>
    </row>
    <row r="105" customHeight="1" ht="39" customFormat="1" s="7">
      <c r="A105" s="131" t="s">
        <v>122</v>
      </c>
      <c r="B105" s="104">
        <v>150</v>
      </c>
      <c r="C105" s="104">
        <v>2008</v>
      </c>
      <c r="D105" s="104">
        <v>333</v>
      </c>
      <c r="E105" s="105">
        <v>2.9</v>
      </c>
      <c r="F105" s="105">
        <v>4.7</v>
      </c>
      <c r="G105" s="105">
        <v>23.5</v>
      </c>
      <c r="H105" s="103">
        <v>148</v>
      </c>
      <c r="I105" s="67"/>
      <c r="J105" s="54"/>
      <c r="K105" s="49"/>
      <c r="L105" s="49"/>
      <c r="M105" s="49"/>
      <c r="N105" s="47"/>
      <c r="O105" s="47"/>
      <c r="P105" s="47"/>
      <c r="Q105" s="47"/>
      <c r="R105" s="48"/>
    </row>
    <row r="106" customHeight="1" ht="39" customFormat="1" s="7">
      <c r="A106" s="106" t="s">
        <v>44</v>
      </c>
      <c r="B106" s="102">
        <v>40</v>
      </c>
      <c r="C106" s="102" t="s">
        <v>82</v>
      </c>
      <c r="D106" s="102" t="s">
        <v>86</v>
      </c>
      <c r="E106" s="103">
        <v>3.2</v>
      </c>
      <c r="F106" s="103">
        <v>1.7</v>
      </c>
      <c r="G106" s="103">
        <v>20.4</v>
      </c>
      <c r="H106" s="103">
        <v>92</v>
      </c>
      <c r="I106" s="67">
        <f>(E106+G106)*4+F106*9</f>
        <v>109.69999999999999</v>
      </c>
      <c r="J106" s="35"/>
      <c r="K106" s="49"/>
      <c r="L106" s="49"/>
      <c r="M106" s="49"/>
      <c r="N106" s="47"/>
      <c r="O106" s="47"/>
      <c r="P106" s="47"/>
      <c r="Q106" s="47"/>
      <c r="R106" s="48"/>
    </row>
    <row r="107" customHeight="1" ht="39" customFormat="1" s="7">
      <c r="A107" s="107" t="s">
        <v>42</v>
      </c>
      <c r="B107" s="108">
        <v>50</v>
      </c>
      <c r="C107" s="108" t="s">
        <v>82</v>
      </c>
      <c r="D107" s="109" t="s">
        <v>85</v>
      </c>
      <c r="E107" s="110">
        <v>4</v>
      </c>
      <c r="F107" s="110">
        <v>2.32</v>
      </c>
      <c r="G107" s="110">
        <v>25.98</v>
      </c>
      <c r="H107" s="110">
        <v>136</v>
      </c>
      <c r="I107" s="67">
        <f>(E107+G107)*4+F107*9</f>
        <v>140.8</v>
      </c>
      <c r="J107" s="55"/>
      <c r="K107" s="56"/>
      <c r="L107" s="56"/>
      <c r="M107" s="57"/>
      <c r="N107" s="58"/>
      <c r="O107" s="58"/>
      <c r="P107" s="58"/>
      <c r="Q107" s="58"/>
      <c r="R107" s="48"/>
    </row>
    <row r="108" customHeight="1" ht="39" customFormat="1" s="7">
      <c r="A108" s="115" t="s">
        <v>52</v>
      </c>
      <c r="B108" s="81">
        <v>200</v>
      </c>
      <c r="C108" s="81" t="s">
        <v>82</v>
      </c>
      <c r="D108" s="81" t="s">
        <v>161</v>
      </c>
      <c r="E108" s="70">
        <v>1</v>
      </c>
      <c r="F108" s="70">
        <v>0.2</v>
      </c>
      <c r="G108" s="70">
        <v>15</v>
      </c>
      <c r="H108" s="70">
        <v>76</v>
      </c>
      <c r="I108" s="67">
        <f>(E108+G108)*4+F108*9</f>
        <v>65.8</v>
      </c>
      <c r="J108" s="54"/>
      <c r="K108" s="49"/>
      <c r="L108" s="49"/>
      <c r="M108" s="49"/>
      <c r="N108" s="47"/>
      <c r="O108" s="47"/>
      <c r="P108" s="47"/>
      <c r="Q108" s="47"/>
      <c r="R108" s="48"/>
    </row>
    <row r="109" customHeight="1" ht="39" customFormat="1" s="7">
      <c r="A109" s="63" t="s">
        <v>11</v>
      </c>
      <c r="B109" s="64">
        <v>845</v>
      </c>
      <c r="C109" s="81"/>
      <c r="D109" s="81"/>
      <c r="E109" s="82">
        <f>SUM(E102:E108)</f>
        <v>26.29</v>
      </c>
      <c r="F109" s="82">
        <f>SUM(F102:F108)</f>
        <v>25.009999999999998</v>
      </c>
      <c r="G109" s="82">
        <f>SUM(G102:G108)</f>
        <v>113.66000000000001</v>
      </c>
      <c r="H109" s="82">
        <f>SUM(H102:H108)</f>
        <v>798.36</v>
      </c>
      <c r="I109" s="67"/>
      <c r="J109" s="41"/>
      <c r="K109" s="42"/>
      <c r="L109" s="49"/>
      <c r="M109" s="49"/>
      <c r="N109" s="59"/>
      <c r="O109" s="59"/>
      <c r="P109" s="59"/>
      <c r="Q109" s="59"/>
      <c r="R109" s="48"/>
    </row>
    <row r="110" customHeight="1" ht="39" customFormat="1" s="7">
      <c r="A110" s="154" t="s">
        <v>2</v>
      </c>
      <c r="B110" s="154"/>
      <c r="C110" s="81"/>
      <c r="D110" s="81"/>
      <c r="E110" s="82">
        <f>E100+E109</f>
        <v>42.15</v>
      </c>
      <c r="F110" s="82">
        <f>F100+F109</f>
        <v>43.56999999999999</v>
      </c>
      <c r="G110" s="82">
        <f>G100+G109</f>
        <v>182.17000000000002</v>
      </c>
      <c r="H110" s="82">
        <f>H100+H109</f>
        <v>1302.6599999999999</v>
      </c>
      <c r="I110" s="67">
        <f>(E110+G110)*4+F110*9</f>
        <v>1289.41</v>
      </c>
      <c r="J110" s="190"/>
      <c r="K110" s="190"/>
      <c r="L110" s="49"/>
      <c r="M110" s="49"/>
      <c r="N110" s="59"/>
      <c r="O110" s="59"/>
      <c r="P110" s="59"/>
      <c r="Q110" s="59"/>
      <c r="R110" s="48"/>
    </row>
    <row r="111" hidden="1">
      <c r="A111" s="83"/>
      <c r="B111" s="64"/>
      <c r="C111" s="64"/>
      <c r="D111" s="64"/>
      <c r="E111" s="84">
        <f>E110*4/$H$60</f>
        <v>0.12381763703660184</v>
      </c>
      <c r="F111" s="84">
        <f>F110*9/$H$60</f>
        <v>0.28797514834616056</v>
      </c>
      <c r="G111" s="84">
        <f>G110*4/$H$60</f>
        <v>0.5351330709124024</v>
      </c>
      <c r="H111" s="85"/>
      <c r="I111" s="67">
        <f>(E111+G111)*4+F111*9</f>
        <v>5.227579166911462</v>
      </c>
    </row>
    <row r="112">
      <c r="A112" s="83"/>
      <c r="B112" s="64"/>
      <c r="C112" s="64"/>
      <c r="D112" s="64"/>
      <c r="E112" s="64"/>
      <c r="F112" s="64"/>
      <c r="G112" s="64"/>
      <c r="H112" s="64"/>
      <c r="I112" s="67">
        <f>(E112+G112)*4+F112*9</f>
        <v>0</v>
      </c>
    </row>
    <row r="113">
      <c r="A113" s="83"/>
      <c r="B113" s="64"/>
      <c r="C113" s="64" t="s">
        <v>12</v>
      </c>
      <c r="D113" s="64"/>
      <c r="E113" s="64"/>
      <c r="F113" s="64"/>
      <c r="G113" s="64"/>
      <c r="H113" s="85"/>
      <c r="I113" s="60">
        <f>(E113+G113)*4+F113*9</f>
        <v>0</v>
      </c>
    </row>
    <row r="114" customHeight="1" ht="36" customFormat="1" s="7">
      <c r="A114" s="155" t="s">
        <v>13</v>
      </c>
      <c r="B114" s="65" t="s">
        <v>14</v>
      </c>
      <c r="C114" s="155" t="s">
        <v>15</v>
      </c>
      <c r="D114" s="155" t="s">
        <v>16</v>
      </c>
      <c r="E114" s="155" t="s">
        <v>23</v>
      </c>
      <c r="F114" s="155" t="s">
        <v>24</v>
      </c>
      <c r="G114" s="155" t="s">
        <v>17</v>
      </c>
      <c r="H114" s="156" t="s">
        <v>18</v>
      </c>
      <c r="I114" s="60" t="e">
        <f>(E114+G114)*4+F114*9</f>
        <v>#VALUE!</v>
      </c>
    </row>
    <row r="115" customHeight="1" ht="36" customFormat="1" s="7">
      <c r="A115" s="155"/>
      <c r="B115" s="157" t="s">
        <v>19</v>
      </c>
      <c r="C115" s="155"/>
      <c r="D115" s="155"/>
      <c r="E115" s="155"/>
      <c r="F115" s="155"/>
      <c r="G115" s="155"/>
      <c r="H115" s="156"/>
      <c r="I115" s="60"/>
    </row>
    <row r="116" customHeight="1" ht="36" customFormat="1" s="7">
      <c r="A116" s="155"/>
      <c r="B116" s="157"/>
      <c r="C116" s="155"/>
      <c r="D116" s="155"/>
      <c r="E116" s="65" t="s">
        <v>20</v>
      </c>
      <c r="F116" s="65" t="s">
        <v>20</v>
      </c>
      <c r="G116" s="65" t="s">
        <v>20</v>
      </c>
      <c r="H116" s="156"/>
      <c r="I116" s="60"/>
    </row>
    <row r="117" customHeight="1" ht="21" customFormat="1" s="7">
      <c r="A117" s="155"/>
      <c r="B117" s="157"/>
      <c r="C117" s="155"/>
      <c r="D117" s="155"/>
      <c r="E117" s="65" t="s">
        <v>19</v>
      </c>
      <c r="F117" s="65" t="s">
        <v>19</v>
      </c>
      <c r="G117" s="65" t="s">
        <v>19</v>
      </c>
      <c r="H117" s="156"/>
      <c r="I117" s="60" t="e">
        <f>(E117+G117)*4+F117*9</f>
        <v>#VALUE!</v>
      </c>
    </row>
    <row r="118" customHeight="1" ht="24" customFormat="1" s="7">
      <c r="A118" s="153" t="s">
        <v>5</v>
      </c>
      <c r="B118" s="153"/>
      <c r="C118" s="153"/>
      <c r="D118" s="153"/>
      <c r="E118" s="153"/>
      <c r="F118" s="153"/>
      <c r="G118" s="153"/>
      <c r="H118" s="153"/>
      <c r="I118" s="153"/>
    </row>
    <row r="119" customHeight="1" ht="24" customFormat="1" s="7">
      <c r="A119" s="153" t="s">
        <v>25</v>
      </c>
      <c r="B119" s="153"/>
      <c r="C119" s="153"/>
      <c r="D119" s="153"/>
      <c r="E119" s="153"/>
      <c r="F119" s="153"/>
      <c r="G119" s="153"/>
      <c r="H119" s="153"/>
      <c r="I119" s="90"/>
    </row>
    <row r="120" customHeight="1" ht="33" customFormat="1" s="7">
      <c r="A120" s="130" t="s">
        <v>58</v>
      </c>
      <c r="B120" s="61" t="s">
        <v>69</v>
      </c>
      <c r="C120" s="78" t="s">
        <v>82</v>
      </c>
      <c r="D120" s="78" t="s">
        <v>97</v>
      </c>
      <c r="E120" s="62">
        <v>12.58</v>
      </c>
      <c r="F120" s="62">
        <v>14.2</v>
      </c>
      <c r="G120" s="62">
        <v>32.6</v>
      </c>
      <c r="H120" s="62">
        <v>303.5</v>
      </c>
      <c r="I120" s="87"/>
    </row>
    <row r="121" customHeight="1" ht="33" customFormat="1" s="7">
      <c r="A121" s="130" t="s">
        <v>145</v>
      </c>
      <c r="B121" s="92" t="s">
        <v>165</v>
      </c>
      <c r="C121" s="68" t="s">
        <v>82</v>
      </c>
      <c r="D121" s="78" t="s">
        <v>89</v>
      </c>
      <c r="E121" s="62">
        <v>2.2</v>
      </c>
      <c r="F121" s="62">
        <v>1.2</v>
      </c>
      <c r="G121" s="62">
        <v>16.8</v>
      </c>
      <c r="H121" s="62">
        <v>86.8</v>
      </c>
      <c r="I121" s="87"/>
    </row>
    <row r="122" customHeight="1" ht="33" customFormat="1" s="7">
      <c r="A122" s="77" t="s">
        <v>47</v>
      </c>
      <c r="B122" s="61">
        <v>200</v>
      </c>
      <c r="C122" s="61">
        <v>2008</v>
      </c>
      <c r="D122" s="61">
        <v>433</v>
      </c>
      <c r="E122" s="62">
        <v>2.9</v>
      </c>
      <c r="F122" s="62">
        <v>2.5</v>
      </c>
      <c r="G122" s="62">
        <v>24.8</v>
      </c>
      <c r="H122" s="62">
        <v>134</v>
      </c>
      <c r="I122" s="87"/>
    </row>
    <row r="123" customHeight="1" ht="33" customFormat="1" s="7">
      <c r="A123" s="115" t="s">
        <v>64</v>
      </c>
      <c r="B123" s="61">
        <v>100</v>
      </c>
      <c r="C123" s="61">
        <v>2011</v>
      </c>
      <c r="D123" s="61">
        <v>338</v>
      </c>
      <c r="E123" s="62">
        <v>0.9</v>
      </c>
      <c r="F123" s="62">
        <v>0.2</v>
      </c>
      <c r="G123" s="62">
        <v>8.1</v>
      </c>
      <c r="H123" s="62">
        <v>43</v>
      </c>
      <c r="I123" s="87"/>
    </row>
    <row r="124" customHeight="1" ht="33" customFormat="1" s="7">
      <c r="A124" s="63" t="s">
        <v>11</v>
      </c>
      <c r="B124" s="64">
        <v>520</v>
      </c>
      <c r="C124" s="90"/>
      <c r="D124" s="90"/>
      <c r="E124" s="66">
        <f>SUM(E120:E123)</f>
        <v>18.58</v>
      </c>
      <c r="F124" s="66">
        <f>SUM(F120:F123)</f>
        <v>18.099999999999998</v>
      </c>
      <c r="G124" s="66">
        <f>SUM(G120:G123)</f>
        <v>82.3</v>
      </c>
      <c r="H124" s="66">
        <f>SUM(H120:H123)</f>
        <v>567.3</v>
      </c>
      <c r="I124" s="87"/>
    </row>
    <row r="125" customHeight="1" ht="24" customFormat="1" s="7">
      <c r="A125" s="160" t="s">
        <v>21</v>
      </c>
      <c r="B125" s="160"/>
      <c r="C125" s="160"/>
      <c r="D125" s="160"/>
      <c r="E125" s="160"/>
      <c r="F125" s="160"/>
      <c r="G125" s="160"/>
      <c r="H125" s="160"/>
      <c r="I125" s="160"/>
    </row>
    <row r="126" customHeight="1" ht="36" customFormat="1" s="7">
      <c r="A126" s="130" t="s">
        <v>117</v>
      </c>
      <c r="B126" s="68">
        <v>60</v>
      </c>
      <c r="C126" s="68" t="s">
        <v>82</v>
      </c>
      <c r="D126" s="68" t="s">
        <v>171</v>
      </c>
      <c r="E126" s="69">
        <v>0.84</v>
      </c>
      <c r="F126" s="69">
        <v>6.06</v>
      </c>
      <c r="G126" s="69">
        <v>3.96</v>
      </c>
      <c r="H126" s="118">
        <v>66.4</v>
      </c>
      <c r="I126" s="60">
        <f>(E126+G126)*4+F126*9</f>
        <v>73.74</v>
      </c>
    </row>
    <row r="127" customHeight="1" ht="36" customFormat="1" s="7">
      <c r="A127" s="130" t="s">
        <v>126</v>
      </c>
      <c r="B127" s="68" t="s">
        <v>54</v>
      </c>
      <c r="C127" s="68">
        <v>2008</v>
      </c>
      <c r="D127" s="68">
        <v>91</v>
      </c>
      <c r="E127" s="69">
        <v>4.28</v>
      </c>
      <c r="F127" s="69">
        <v>5.22</v>
      </c>
      <c r="G127" s="69">
        <v>17.8</v>
      </c>
      <c r="H127" s="70">
        <v>118.3</v>
      </c>
      <c r="I127" s="60">
        <f>(E127+G127)*4+F127*9</f>
        <v>135.3</v>
      </c>
    </row>
    <row r="128" customHeight="1" ht="36" customFormat="1" s="7">
      <c r="A128" s="131" t="s">
        <v>59</v>
      </c>
      <c r="B128" s="68">
        <v>240</v>
      </c>
      <c r="C128" s="68" t="s">
        <v>82</v>
      </c>
      <c r="D128" s="68" t="s">
        <v>93</v>
      </c>
      <c r="E128" s="69">
        <v>13.74</v>
      </c>
      <c r="F128" s="69">
        <v>11.53</v>
      </c>
      <c r="G128" s="69">
        <v>22.4</v>
      </c>
      <c r="H128" s="70">
        <v>248.3</v>
      </c>
      <c r="I128" s="60">
        <f>(E128+G128)*4+F128*9</f>
        <v>248.32999999999998</v>
      </c>
    </row>
    <row r="129" customHeight="1" ht="36" customFormat="1" s="7">
      <c r="A129" s="106" t="s">
        <v>44</v>
      </c>
      <c r="B129" s="102">
        <v>40</v>
      </c>
      <c r="C129" s="102" t="s">
        <v>82</v>
      </c>
      <c r="D129" s="102" t="s">
        <v>86</v>
      </c>
      <c r="E129" s="103">
        <v>3.2</v>
      </c>
      <c r="F129" s="103">
        <v>1.7</v>
      </c>
      <c r="G129" s="103">
        <v>20.4</v>
      </c>
      <c r="H129" s="103">
        <v>92</v>
      </c>
      <c r="I129" s="60">
        <f>(E129+G129)*4+F129*9</f>
        <v>109.69999999999999</v>
      </c>
    </row>
    <row r="130" customHeight="1" ht="36" customFormat="1" s="7">
      <c r="A130" s="107" t="s">
        <v>42</v>
      </c>
      <c r="B130" s="108">
        <v>50</v>
      </c>
      <c r="C130" s="108" t="s">
        <v>82</v>
      </c>
      <c r="D130" s="109" t="s">
        <v>85</v>
      </c>
      <c r="E130" s="110">
        <v>4</v>
      </c>
      <c r="F130" s="110">
        <v>2.32</v>
      </c>
      <c r="G130" s="110">
        <v>25.98</v>
      </c>
      <c r="H130" s="110">
        <v>136</v>
      </c>
      <c r="I130" s="60">
        <f>(E130+G130)*4+F130*9</f>
        <v>140.8</v>
      </c>
    </row>
    <row r="131" customHeight="1" ht="36" customFormat="1" s="7">
      <c r="A131" s="131" t="s">
        <v>106</v>
      </c>
      <c r="B131" s="68" t="s">
        <v>56</v>
      </c>
      <c r="C131" s="68" t="s">
        <v>82</v>
      </c>
      <c r="D131" s="68" t="s">
        <v>134</v>
      </c>
      <c r="E131" s="69">
        <v>0.5</v>
      </c>
      <c r="F131" s="69">
        <v>0.1</v>
      </c>
      <c r="G131" s="69">
        <v>24.1</v>
      </c>
      <c r="H131" s="70">
        <v>95.2</v>
      </c>
      <c r="I131" s="60">
        <f>(E131+G131)*4+F131*9</f>
        <v>99.30000000000001</v>
      </c>
    </row>
    <row r="132" customHeight="1" ht="36" customFormat="1" s="7">
      <c r="A132" s="63" t="s">
        <v>11</v>
      </c>
      <c r="B132" s="64">
        <v>800</v>
      </c>
      <c r="C132" s="81"/>
      <c r="D132" s="81"/>
      <c r="E132" s="82">
        <f>SUM(E126:E131)</f>
        <v>26.56</v>
      </c>
      <c r="F132" s="82">
        <f>SUM(F126:F131)</f>
        <v>26.93</v>
      </c>
      <c r="G132" s="82">
        <f>SUM(G126:G131)</f>
        <v>114.64000000000001</v>
      </c>
      <c r="H132" s="82">
        <f>SUM(H126:H131)</f>
        <v>756.2</v>
      </c>
      <c r="I132" s="60"/>
    </row>
    <row r="133" customHeight="1" ht="36" customFormat="1" s="7">
      <c r="A133" s="154" t="s">
        <v>2</v>
      </c>
      <c r="B133" s="154"/>
      <c r="C133" s="81"/>
      <c r="D133" s="81"/>
      <c r="E133" s="82">
        <f>E124+E132</f>
        <v>45.14</v>
      </c>
      <c r="F133" s="82">
        <f>F124+F132</f>
        <v>45.03</v>
      </c>
      <c r="G133" s="82">
        <f>G124+G132</f>
        <v>196.94</v>
      </c>
      <c r="H133" s="82">
        <f>H124+H132</f>
        <v>1323.5</v>
      </c>
      <c r="I133" s="60">
        <f>(E133+G133)*4+F133*9</f>
        <v>1373.59</v>
      </c>
    </row>
    <row r="134" hidden="1">
      <c r="A134" s="83"/>
      <c r="B134" s="64"/>
      <c r="C134" s="64"/>
      <c r="D134" s="64"/>
      <c r="E134" s="84">
        <f>E133*4/$H$60</f>
        <v>0.13260090476470243</v>
      </c>
      <c r="F134" s="84">
        <f>F133*9/$H$60</f>
        <v>0.2976249926561306</v>
      </c>
      <c r="G134" s="84">
        <f>G133*4/$H$60</f>
        <v>0.578520650960578</v>
      </c>
      <c r="H134" s="85"/>
      <c r="I134" s="60">
        <f>(E134+G134)*4+F134*9</f>
        <v>5.523111156806298</v>
      </c>
    </row>
    <row r="135">
      <c r="A135" s="83"/>
      <c r="B135" s="64"/>
      <c r="C135" s="64"/>
      <c r="D135" s="64"/>
      <c r="E135" s="64"/>
      <c r="F135" s="64"/>
      <c r="G135" s="64"/>
      <c r="H135" s="64"/>
      <c r="I135" s="60">
        <f>(E135+G135)*4+F135*9</f>
        <v>0</v>
      </c>
    </row>
    <row r="136" customHeight="1" ht="36" customFormat="1" s="6">
      <c r="A136" s="155" t="s">
        <v>13</v>
      </c>
      <c r="B136" s="65" t="s">
        <v>14</v>
      </c>
      <c r="C136" s="155" t="s">
        <v>15</v>
      </c>
      <c r="D136" s="155" t="s">
        <v>16</v>
      </c>
      <c r="E136" s="155" t="s">
        <v>23</v>
      </c>
      <c r="F136" s="155" t="s">
        <v>24</v>
      </c>
      <c r="G136" s="155" t="s">
        <v>17</v>
      </c>
      <c r="H136" s="156" t="s">
        <v>18</v>
      </c>
      <c r="I136" s="60" t="e">
        <f>(E136+G136)*4+F136*9</f>
        <v>#VALUE!</v>
      </c>
    </row>
    <row r="137" customHeight="1" ht="36" customFormat="1" s="6">
      <c r="A137" s="155"/>
      <c r="B137" s="157" t="s">
        <v>19</v>
      </c>
      <c r="C137" s="155"/>
      <c r="D137" s="155"/>
      <c r="E137" s="155"/>
      <c r="F137" s="155"/>
      <c r="G137" s="155"/>
      <c r="H137" s="156"/>
      <c r="I137" s="60"/>
    </row>
    <row r="138" customHeight="1" ht="36" customFormat="1" s="6">
      <c r="A138" s="155"/>
      <c r="B138" s="157"/>
      <c r="C138" s="155"/>
      <c r="D138" s="155"/>
      <c r="E138" s="65" t="s">
        <v>20</v>
      </c>
      <c r="F138" s="65" t="s">
        <v>20</v>
      </c>
      <c r="G138" s="65" t="s">
        <v>20</v>
      </c>
      <c r="H138" s="156"/>
      <c r="I138" s="60"/>
    </row>
    <row r="139" customHeight="1" ht="21" customFormat="1" s="6">
      <c r="A139" s="155"/>
      <c r="B139" s="157"/>
      <c r="C139" s="155"/>
      <c r="D139" s="155"/>
      <c r="E139" s="65" t="s">
        <v>19</v>
      </c>
      <c r="F139" s="65" t="s">
        <v>19</v>
      </c>
      <c r="G139" s="65" t="s">
        <v>19</v>
      </c>
      <c r="H139" s="156"/>
      <c r="I139" s="60" t="e">
        <f>(E139+G139)*4+F139*9</f>
        <v>#VALUE!</v>
      </c>
    </row>
    <row r="140" customHeight="1" ht="21" customFormat="1" s="6">
      <c r="A140" s="160" t="s">
        <v>6</v>
      </c>
      <c r="B140" s="160"/>
      <c r="C140" s="160"/>
      <c r="D140" s="160"/>
      <c r="E140" s="160"/>
      <c r="F140" s="160"/>
      <c r="G140" s="160"/>
      <c r="H140" s="160"/>
      <c r="I140" s="160"/>
    </row>
    <row r="141" customHeight="1" ht="18" customFormat="1" s="6">
      <c r="A141" s="153" t="s">
        <v>25</v>
      </c>
      <c r="B141" s="153"/>
      <c r="C141" s="153"/>
      <c r="D141" s="153"/>
      <c r="E141" s="153"/>
      <c r="F141" s="153"/>
      <c r="G141" s="153"/>
      <c r="H141" s="153"/>
      <c r="I141" s="87"/>
    </row>
    <row r="142" customHeight="1" ht="33" customFormat="1" s="6">
      <c r="A142" s="77" t="s">
        <v>172</v>
      </c>
      <c r="B142" s="61">
        <v>150</v>
      </c>
      <c r="C142" s="61" t="s">
        <v>82</v>
      </c>
      <c r="D142" s="61" t="s">
        <v>158</v>
      </c>
      <c r="E142" s="124">
        <v>8.96</v>
      </c>
      <c r="F142" s="124">
        <v>12.37</v>
      </c>
      <c r="G142" s="124">
        <v>29.04</v>
      </c>
      <c r="H142" s="124">
        <v>220.7</v>
      </c>
      <c r="I142" s="87"/>
    </row>
    <row r="143" customHeight="1" ht="33" customFormat="1" s="6">
      <c r="A143" s="77" t="s">
        <v>42</v>
      </c>
      <c r="B143" s="112">
        <v>25</v>
      </c>
      <c r="C143" s="112" t="s">
        <v>82</v>
      </c>
      <c r="D143" s="113" t="s">
        <v>91</v>
      </c>
      <c r="E143" s="114">
        <v>2</v>
      </c>
      <c r="F143" s="114">
        <v>1.16</v>
      </c>
      <c r="G143" s="114">
        <v>12.99</v>
      </c>
      <c r="H143" s="114">
        <v>68</v>
      </c>
      <c r="I143" s="87"/>
    </row>
    <row r="144" customHeight="1" ht="33" customFormat="1" s="6">
      <c r="A144" s="77" t="s">
        <v>43</v>
      </c>
      <c r="B144" s="31">
        <v>200</v>
      </c>
      <c r="C144" s="31">
        <v>2008</v>
      </c>
      <c r="D144" s="31">
        <v>430</v>
      </c>
      <c r="E144" s="30">
        <v>0.2</v>
      </c>
      <c r="F144" s="30">
        <v>0.1</v>
      </c>
      <c r="G144" s="30">
        <v>15</v>
      </c>
      <c r="H144" s="30">
        <v>60</v>
      </c>
      <c r="I144" s="87"/>
    </row>
    <row r="145" customHeight="1" ht="33" customFormat="1" s="6">
      <c r="A145" s="115" t="s">
        <v>68</v>
      </c>
      <c r="B145" s="102">
        <v>100</v>
      </c>
      <c r="C145" s="101">
        <v>2011</v>
      </c>
      <c r="D145" s="101">
        <v>338</v>
      </c>
      <c r="E145" s="103">
        <v>0.8</v>
      </c>
      <c r="F145" s="103">
        <v>0.1</v>
      </c>
      <c r="G145" s="103">
        <v>7.5</v>
      </c>
      <c r="H145" s="103">
        <v>38</v>
      </c>
      <c r="I145" s="87"/>
    </row>
    <row r="146" customHeight="1" ht="33" customFormat="1" s="6">
      <c r="A146" s="77" t="s">
        <v>120</v>
      </c>
      <c r="B146" s="61">
        <v>150</v>
      </c>
      <c r="C146" s="61" t="s">
        <v>82</v>
      </c>
      <c r="D146" s="61" t="s">
        <v>90</v>
      </c>
      <c r="E146" s="62">
        <v>4.1</v>
      </c>
      <c r="F146" s="62">
        <v>2.5</v>
      </c>
      <c r="G146" s="62">
        <v>4.9</v>
      </c>
      <c r="H146" s="62">
        <v>87</v>
      </c>
      <c r="I146" s="87"/>
    </row>
    <row r="147" customHeight="1" ht="33" customFormat="1" s="6">
      <c r="A147" s="63" t="s">
        <v>11</v>
      </c>
      <c r="B147" s="64">
        <v>625</v>
      </c>
      <c r="C147" s="90"/>
      <c r="D147" s="90"/>
      <c r="E147" s="66">
        <f>SUM(E142:E146)</f>
        <v>16.060000000000002</v>
      </c>
      <c r="F147" s="66">
        <f>SUM(F142:F146)</f>
        <v>16.229999999999997</v>
      </c>
      <c r="G147" s="66">
        <f>SUM(G142:G146)</f>
        <v>69.43</v>
      </c>
      <c r="H147" s="66">
        <f>SUM(H142:H146)</f>
        <v>473.7</v>
      </c>
      <c r="I147" s="87"/>
    </row>
    <row r="148" customHeight="1" ht="18" customFormat="1" s="6">
      <c r="A148" s="152" t="s">
        <v>21</v>
      </c>
      <c r="B148" s="152"/>
      <c r="C148" s="152"/>
      <c r="D148" s="152"/>
      <c r="E148" s="152"/>
      <c r="F148" s="152"/>
      <c r="G148" s="152"/>
      <c r="H148" s="152"/>
      <c r="I148" s="152"/>
    </row>
    <row r="149" customHeight="1" ht="36" customFormat="1" s="7">
      <c r="A149" s="130" t="s">
        <v>55</v>
      </c>
      <c r="B149" s="104">
        <v>60</v>
      </c>
      <c r="C149" s="104" t="s">
        <v>82</v>
      </c>
      <c r="D149" s="104" t="s">
        <v>84</v>
      </c>
      <c r="E149" s="105">
        <v>0.48</v>
      </c>
      <c r="F149" s="105">
        <v>6E-2</v>
      </c>
      <c r="G149" s="105">
        <v>1.2</v>
      </c>
      <c r="H149" s="103">
        <v>6.6</v>
      </c>
      <c r="I149" s="60">
        <f>(E149+G149)*4+F149*9</f>
        <v>7.26</v>
      </c>
    </row>
    <row r="150" customHeight="1" ht="36" customFormat="1" s="7">
      <c r="A150" s="77" t="s">
        <v>81</v>
      </c>
      <c r="B150" s="116" t="s">
        <v>146</v>
      </c>
      <c r="C150" s="116" t="s">
        <v>82</v>
      </c>
      <c r="D150" s="116" t="s">
        <v>95</v>
      </c>
      <c r="E150" s="117">
        <v>7.8</v>
      </c>
      <c r="F150" s="117">
        <v>3.1</v>
      </c>
      <c r="G150" s="117">
        <v>10.1</v>
      </c>
      <c r="H150" s="118">
        <v>109.2</v>
      </c>
      <c r="I150" s="60"/>
    </row>
    <row r="151" customHeight="1" ht="36" customFormat="1" s="7">
      <c r="A151" s="131" t="s">
        <v>102</v>
      </c>
      <c r="B151" s="68">
        <v>240</v>
      </c>
      <c r="C151" s="68" t="s">
        <v>82</v>
      </c>
      <c r="D151" s="68" t="s">
        <v>127</v>
      </c>
      <c r="E151" s="69">
        <v>8.21</v>
      </c>
      <c r="F151" s="69">
        <v>17.1</v>
      </c>
      <c r="G151" s="69">
        <v>36.1</v>
      </c>
      <c r="H151" s="70">
        <v>345.4</v>
      </c>
      <c r="I151" s="60"/>
    </row>
    <row r="152" customHeight="1" ht="36" customFormat="1" s="7">
      <c r="A152" s="106" t="s">
        <v>44</v>
      </c>
      <c r="B152" s="102">
        <v>40</v>
      </c>
      <c r="C152" s="102" t="s">
        <v>82</v>
      </c>
      <c r="D152" s="102" t="s">
        <v>86</v>
      </c>
      <c r="E152" s="103">
        <v>3.2</v>
      </c>
      <c r="F152" s="103">
        <v>1.7</v>
      </c>
      <c r="G152" s="103">
        <v>20.4</v>
      </c>
      <c r="H152" s="103">
        <v>92</v>
      </c>
      <c r="I152" s="60">
        <f>(E152+G152)*4+F152*9</f>
        <v>109.69999999999999</v>
      </c>
    </row>
    <row r="153" customHeight="1" ht="36" customFormat="1" s="7">
      <c r="A153" s="107" t="s">
        <v>42</v>
      </c>
      <c r="B153" s="108">
        <v>50</v>
      </c>
      <c r="C153" s="108" t="s">
        <v>82</v>
      </c>
      <c r="D153" s="109" t="s">
        <v>85</v>
      </c>
      <c r="E153" s="110">
        <v>4</v>
      </c>
      <c r="F153" s="110">
        <v>2.32</v>
      </c>
      <c r="G153" s="110">
        <v>25.98</v>
      </c>
      <c r="H153" s="110">
        <v>136</v>
      </c>
      <c r="I153" s="60">
        <f>(E153+G153)*4+F153*9</f>
        <v>140.8</v>
      </c>
    </row>
    <row r="154" customHeight="1" ht="36" customFormat="1" s="7">
      <c r="A154" s="111" t="s">
        <v>45</v>
      </c>
      <c r="B154" s="102">
        <v>200</v>
      </c>
      <c r="C154" s="102">
        <v>2008</v>
      </c>
      <c r="D154" s="102">
        <v>442</v>
      </c>
      <c r="E154" s="103">
        <v>1</v>
      </c>
      <c r="F154" s="103">
        <v>0.2</v>
      </c>
      <c r="G154" s="103">
        <v>19.8</v>
      </c>
      <c r="H154" s="103">
        <v>86</v>
      </c>
      <c r="I154" s="60">
        <f>(E154+G154)*4+F154*9</f>
        <v>85</v>
      </c>
    </row>
    <row r="155" customHeight="1" ht="36" customFormat="1" s="7">
      <c r="A155" s="63" t="s">
        <v>11</v>
      </c>
      <c r="B155" s="64">
        <v>800</v>
      </c>
      <c r="C155" s="81"/>
      <c r="D155" s="81"/>
      <c r="E155" s="82">
        <f>SUM(E149:E154)</f>
        <v>24.69</v>
      </c>
      <c r="F155" s="82">
        <f>SUM(F149:F154)</f>
        <v>24.48</v>
      </c>
      <c r="G155" s="82">
        <f>SUM(G149:G154)</f>
        <v>113.58</v>
      </c>
      <c r="H155" s="82">
        <f>SUM(H149:H154)</f>
        <v>775.2</v>
      </c>
      <c r="I155" s="60"/>
    </row>
    <row r="156" customHeight="1" ht="36" customFormat="1" s="7">
      <c r="A156" s="154" t="s">
        <v>2</v>
      </c>
      <c r="B156" s="154"/>
      <c r="C156" s="81"/>
      <c r="D156" s="81"/>
      <c r="E156" s="82">
        <f>E147+E155</f>
        <v>40.75</v>
      </c>
      <c r="F156" s="82">
        <f>F147+F155</f>
        <v>40.709999999999994</v>
      </c>
      <c r="G156" s="82">
        <f>G147+G155</f>
        <v>183.01</v>
      </c>
      <c r="H156" s="82">
        <f>H147+H155</f>
        <v>1248.9</v>
      </c>
      <c r="I156" s="60">
        <f>(E156+G156)*4+F156*9</f>
        <v>1261.4299999999998</v>
      </c>
    </row>
    <row r="157" hidden="1">
      <c r="A157" s="83"/>
      <c r="B157" s="64"/>
      <c r="C157" s="64"/>
      <c r="D157" s="64"/>
      <c r="E157" s="84">
        <f>E156*4/$H$60</f>
        <v>0.11970507020739087</v>
      </c>
      <c r="F157" s="84">
        <f>F156*9/$H$60</f>
        <v>0.2690720286704658</v>
      </c>
      <c r="G157" s="84">
        <f>G156*4/$H$60</f>
        <v>0.5376006110099288</v>
      </c>
      <c r="H157" s="85"/>
      <c r="I157" s="60">
        <f>(E157+G157)*4+F157*9</f>
        <v>5.050870982903471</v>
      </c>
    </row>
    <row r="158" customHeight="1" ht="18">
      <c r="A158" s="83"/>
      <c r="B158" s="64"/>
      <c r="C158" s="64"/>
      <c r="D158" s="64"/>
      <c r="E158" s="64"/>
      <c r="F158" s="64"/>
      <c r="G158" s="64"/>
      <c r="H158" s="64"/>
      <c r="I158" s="60">
        <f>(E158+G158)*4+F158*9</f>
        <v>0</v>
      </c>
    </row>
    <row r="159">
      <c r="A159" s="83"/>
      <c r="B159" s="64"/>
      <c r="C159" s="64" t="s">
        <v>12</v>
      </c>
      <c r="D159" s="64"/>
      <c r="E159" s="64"/>
      <c r="F159" s="64"/>
      <c r="G159" s="64"/>
      <c r="H159" s="85"/>
      <c r="I159" s="60">
        <f>(E159+G159)*4+F159*9</f>
        <v>0</v>
      </c>
    </row>
    <row r="160" customHeight="1" ht="36" customFormat="1" s="6">
      <c r="A160" s="155" t="s">
        <v>13</v>
      </c>
      <c r="B160" s="65" t="s">
        <v>14</v>
      </c>
      <c r="C160" s="155" t="s">
        <v>15</v>
      </c>
      <c r="D160" s="155" t="s">
        <v>16</v>
      </c>
      <c r="E160" s="155" t="s">
        <v>23</v>
      </c>
      <c r="F160" s="155" t="s">
        <v>24</v>
      </c>
      <c r="G160" s="155" t="s">
        <v>17</v>
      </c>
      <c r="H160" s="156" t="s">
        <v>18</v>
      </c>
      <c r="I160" s="60" t="e">
        <f>(E160+G160)*4+F160*9</f>
        <v>#VALUE!</v>
      </c>
    </row>
    <row r="161" customHeight="1" ht="36" customFormat="1" s="6">
      <c r="A161" s="155"/>
      <c r="B161" s="157" t="s">
        <v>19</v>
      </c>
      <c r="C161" s="155"/>
      <c r="D161" s="155"/>
      <c r="E161" s="155"/>
      <c r="F161" s="155"/>
      <c r="G161" s="155"/>
      <c r="H161" s="156"/>
      <c r="I161" s="60"/>
    </row>
    <row r="162" customHeight="1" ht="36" customFormat="1" s="6">
      <c r="A162" s="155"/>
      <c r="B162" s="157"/>
      <c r="C162" s="155"/>
      <c r="D162" s="155"/>
      <c r="E162" s="65" t="s">
        <v>20</v>
      </c>
      <c r="F162" s="65" t="s">
        <v>20</v>
      </c>
      <c r="G162" s="65" t="s">
        <v>20</v>
      </c>
      <c r="H162" s="156"/>
      <c r="I162" s="60"/>
    </row>
    <row r="163" customHeight="1" ht="33" customFormat="1" s="6">
      <c r="A163" s="155"/>
      <c r="B163" s="157"/>
      <c r="C163" s="155"/>
      <c r="D163" s="155"/>
      <c r="E163" s="65" t="s">
        <v>19</v>
      </c>
      <c r="F163" s="65" t="s">
        <v>19</v>
      </c>
      <c r="G163" s="65" t="s">
        <v>19</v>
      </c>
      <c r="H163" s="156"/>
      <c r="I163" s="60" t="e">
        <f>(E163+G163)*4+F163*9</f>
        <v>#VALUE!</v>
      </c>
    </row>
    <row r="164" customHeight="1" ht="24" customFormat="1" s="6">
      <c r="A164" s="158" t="s">
        <v>7</v>
      </c>
      <c r="B164" s="158"/>
      <c r="C164" s="158"/>
      <c r="D164" s="158"/>
      <c r="E164" s="158"/>
      <c r="F164" s="158"/>
      <c r="G164" s="158"/>
      <c r="H164" s="158"/>
      <c r="I164" s="158"/>
    </row>
    <row r="165" customHeight="1" ht="24" customFormat="1" s="6">
      <c r="A165" s="159" t="s">
        <v>25</v>
      </c>
      <c r="B165" s="159"/>
      <c r="C165" s="159"/>
      <c r="D165" s="159"/>
      <c r="E165" s="159"/>
      <c r="F165" s="159"/>
      <c r="G165" s="159"/>
      <c r="H165" s="159"/>
      <c r="I165" s="134"/>
    </row>
    <row r="166" customHeight="1" ht="30" customFormat="1" s="6">
      <c r="A166" s="130" t="s">
        <v>58</v>
      </c>
      <c r="B166" s="31" t="s">
        <v>137</v>
      </c>
      <c r="C166" s="78" t="s">
        <v>82</v>
      </c>
      <c r="D166" s="78" t="s">
        <v>97</v>
      </c>
      <c r="E166" s="62">
        <v>8.21</v>
      </c>
      <c r="F166" s="62">
        <v>10.36</v>
      </c>
      <c r="G166" s="62">
        <v>29.6</v>
      </c>
      <c r="H166" s="62">
        <v>244.2</v>
      </c>
      <c r="I166" s="93"/>
    </row>
    <row r="167" customHeight="1" ht="30" customFormat="1" s="6">
      <c r="A167" s="130" t="s">
        <v>145</v>
      </c>
      <c r="B167" s="92" t="s">
        <v>165</v>
      </c>
      <c r="C167" s="68" t="s">
        <v>82</v>
      </c>
      <c r="D167" s="78" t="s">
        <v>89</v>
      </c>
      <c r="E167" s="62">
        <v>2.2</v>
      </c>
      <c r="F167" s="62">
        <v>1.2</v>
      </c>
      <c r="G167" s="62">
        <v>16.8</v>
      </c>
      <c r="H167" s="62">
        <v>86.8</v>
      </c>
      <c r="I167" s="93"/>
    </row>
    <row r="168" customHeight="1" ht="30" customFormat="1" s="6">
      <c r="A168" s="77" t="s">
        <v>43</v>
      </c>
      <c r="B168" s="98">
        <v>200</v>
      </c>
      <c r="C168" s="98">
        <v>2008</v>
      </c>
      <c r="D168" s="98">
        <v>431</v>
      </c>
      <c r="E168" s="99">
        <v>0.2</v>
      </c>
      <c r="F168" s="99">
        <v>0.1</v>
      </c>
      <c r="G168" s="99">
        <v>15</v>
      </c>
      <c r="H168" s="99">
        <v>60</v>
      </c>
      <c r="I168" s="93"/>
    </row>
    <row r="169" customHeight="1" ht="30" customFormat="1" s="6">
      <c r="A169" s="77" t="s">
        <v>115</v>
      </c>
      <c r="B169" s="151">
        <v>200</v>
      </c>
      <c r="C169" s="78" t="s">
        <v>82</v>
      </c>
      <c r="D169" s="138" t="s">
        <v>169</v>
      </c>
      <c r="E169" s="62">
        <v>5.92</v>
      </c>
      <c r="F169" s="62">
        <v>5.08</v>
      </c>
      <c r="G169" s="62">
        <v>9.38</v>
      </c>
      <c r="H169" s="62">
        <v>107.56</v>
      </c>
      <c r="I169" s="93"/>
    </row>
    <row r="170" customHeight="1" ht="30" customFormat="1" s="6">
      <c r="A170" s="94" t="s">
        <v>11</v>
      </c>
      <c r="B170" s="64">
        <v>600</v>
      </c>
      <c r="C170" s="90"/>
      <c r="D170" s="90"/>
      <c r="E170" s="66">
        <f>SUM(E166:E169)</f>
        <v>16.53</v>
      </c>
      <c r="F170" s="66">
        <f>SUM(F166:F169)</f>
        <v>16.74</v>
      </c>
      <c r="G170" s="66">
        <f>SUM(G166:G169)</f>
        <v>70.78</v>
      </c>
      <c r="H170" s="66">
        <f>SUM(H166:H169)</f>
        <v>498.56</v>
      </c>
      <c r="I170" s="93"/>
    </row>
    <row r="171" customHeight="1" ht="18" customFormat="1" s="6">
      <c r="A171" s="152" t="s">
        <v>21</v>
      </c>
      <c r="B171" s="152"/>
      <c r="C171" s="152"/>
      <c r="D171" s="152"/>
      <c r="E171" s="152"/>
      <c r="F171" s="152"/>
      <c r="G171" s="152"/>
      <c r="H171" s="152"/>
      <c r="I171" s="152"/>
    </row>
    <row r="172" customHeight="1" ht="39" customFormat="1" s="7">
      <c r="A172" s="130" t="s">
        <v>109</v>
      </c>
      <c r="B172" s="68">
        <v>60</v>
      </c>
      <c r="C172" s="68" t="s">
        <v>82</v>
      </c>
      <c r="D172" s="68" t="s">
        <v>170</v>
      </c>
      <c r="E172" s="69">
        <v>0.71</v>
      </c>
      <c r="F172" s="69">
        <v>3.2</v>
      </c>
      <c r="G172" s="69">
        <v>4.6</v>
      </c>
      <c r="H172" s="70">
        <v>52.2</v>
      </c>
      <c r="I172" s="60">
        <f>(E172+G172)*4+F172*9</f>
        <v>50.04</v>
      </c>
    </row>
    <row r="173" customHeight="1" ht="36" customFormat="1" s="7">
      <c r="A173" s="130" t="s">
        <v>107</v>
      </c>
      <c r="B173" s="68" t="s">
        <v>146</v>
      </c>
      <c r="C173" s="68">
        <v>2008</v>
      </c>
      <c r="D173" s="68" t="s">
        <v>135</v>
      </c>
      <c r="E173" s="69">
        <v>4.78</v>
      </c>
      <c r="F173" s="69">
        <v>2.27</v>
      </c>
      <c r="G173" s="69">
        <v>15.68</v>
      </c>
      <c r="H173" s="70">
        <v>103</v>
      </c>
      <c r="I173" s="60">
        <f>(E173+G173)*4+F173*9</f>
        <v>102.27000000000001</v>
      </c>
    </row>
    <row r="174" customHeight="1" ht="36" customFormat="1" s="7">
      <c r="A174" s="131" t="s">
        <v>111</v>
      </c>
      <c r="B174" s="137" t="s">
        <v>138</v>
      </c>
      <c r="C174" s="137" t="s">
        <v>82</v>
      </c>
      <c r="D174" s="95" t="s">
        <v>112</v>
      </c>
      <c r="E174" s="70">
        <v>7.1</v>
      </c>
      <c r="F174" s="70">
        <v>10.21</v>
      </c>
      <c r="G174" s="70">
        <v>9.46</v>
      </c>
      <c r="H174" s="70">
        <v>180</v>
      </c>
      <c r="I174" s="60">
        <f>(E174+G174)*4+F174*9</f>
        <v>158.13000000000002</v>
      </c>
    </row>
    <row r="175" customHeight="1" ht="36" customFormat="1" s="7">
      <c r="A175" s="131" t="s">
        <v>140</v>
      </c>
      <c r="B175" s="116">
        <v>150</v>
      </c>
      <c r="C175" s="116" t="s">
        <v>82</v>
      </c>
      <c r="D175" s="116" t="s">
        <v>128</v>
      </c>
      <c r="E175" s="118">
        <v>3.6</v>
      </c>
      <c r="F175" s="118">
        <v>4.6</v>
      </c>
      <c r="G175" s="118">
        <v>10.4</v>
      </c>
      <c r="H175" s="118">
        <v>97.4</v>
      </c>
      <c r="I175" s="60"/>
    </row>
    <row r="176" customHeight="1" ht="36" customFormat="1" s="7">
      <c r="A176" s="106" t="s">
        <v>44</v>
      </c>
      <c r="B176" s="102">
        <v>40</v>
      </c>
      <c r="C176" s="102" t="s">
        <v>82</v>
      </c>
      <c r="D176" s="102" t="s">
        <v>86</v>
      </c>
      <c r="E176" s="103">
        <v>3.2</v>
      </c>
      <c r="F176" s="103">
        <v>1.7</v>
      </c>
      <c r="G176" s="103">
        <v>20.4</v>
      </c>
      <c r="H176" s="103">
        <v>92</v>
      </c>
      <c r="I176" s="60">
        <f>(E176+G176)*4+F176*9</f>
        <v>109.69999999999999</v>
      </c>
    </row>
    <row r="177" customHeight="1" ht="36" customFormat="1" s="7">
      <c r="A177" s="107" t="s">
        <v>42</v>
      </c>
      <c r="B177" s="108">
        <v>50</v>
      </c>
      <c r="C177" s="108" t="s">
        <v>82</v>
      </c>
      <c r="D177" s="109" t="s">
        <v>85</v>
      </c>
      <c r="E177" s="110">
        <v>4</v>
      </c>
      <c r="F177" s="110">
        <v>2.32</v>
      </c>
      <c r="G177" s="110">
        <v>25.98</v>
      </c>
      <c r="H177" s="110">
        <v>136</v>
      </c>
      <c r="I177" s="60">
        <f>(E177+G177)*4+F177*9</f>
        <v>140.8</v>
      </c>
    </row>
    <row r="178" customHeight="1" ht="36" customFormat="1" s="7">
      <c r="A178" s="77" t="s">
        <v>46</v>
      </c>
      <c r="B178" s="101">
        <v>100</v>
      </c>
      <c r="C178" s="101">
        <v>2011</v>
      </c>
      <c r="D178" s="101">
        <v>338</v>
      </c>
      <c r="E178" s="99">
        <v>0.4</v>
      </c>
      <c r="F178" s="99">
        <v>0.4</v>
      </c>
      <c r="G178" s="99">
        <v>9.8</v>
      </c>
      <c r="H178" s="99">
        <v>44.4</v>
      </c>
      <c r="I178" s="60"/>
    </row>
    <row r="179" customHeight="1" ht="36" customFormat="1" s="7">
      <c r="A179" s="115" t="s">
        <v>101</v>
      </c>
      <c r="B179" s="81">
        <v>200</v>
      </c>
      <c r="C179" s="68" t="s">
        <v>82</v>
      </c>
      <c r="D179" s="81" t="s">
        <v>88</v>
      </c>
      <c r="E179" s="70">
        <v>0.2</v>
      </c>
      <c r="F179" s="70">
        <v>0.2</v>
      </c>
      <c r="G179" s="70">
        <v>20.1</v>
      </c>
      <c r="H179" s="70">
        <v>87.8</v>
      </c>
      <c r="I179" s="60">
        <f>(E179+G179)*4+F179*9</f>
        <v>83</v>
      </c>
    </row>
    <row r="180" customHeight="1" ht="36" customFormat="1" s="7">
      <c r="A180" s="63" t="s">
        <v>11</v>
      </c>
      <c r="B180" s="96">
        <v>930</v>
      </c>
      <c r="C180" s="81"/>
      <c r="D180" s="81"/>
      <c r="E180" s="82">
        <f>SUM(E172:E179)</f>
        <v>23.99</v>
      </c>
      <c r="F180" s="82">
        <f>SUM(F172:F179)</f>
        <v>24.9</v>
      </c>
      <c r="G180" s="82">
        <f>SUM(G172:G179)</f>
        <v>116.41999999999999</v>
      </c>
      <c r="H180" s="82">
        <f>SUM(H172:H179)</f>
        <v>792.8</v>
      </c>
      <c r="I180" s="60"/>
    </row>
    <row r="181" customHeight="1" ht="36" customFormat="1" s="7">
      <c r="A181" s="154" t="s">
        <v>9</v>
      </c>
      <c r="B181" s="154"/>
      <c r="C181" s="81"/>
      <c r="D181" s="81"/>
      <c r="E181" s="82">
        <f>E170+E180</f>
        <v>40.519999999999996</v>
      </c>
      <c r="F181" s="82">
        <f>F170+F180</f>
        <v>41.64</v>
      </c>
      <c r="G181" s="82">
        <f>G170+G180</f>
        <v>187.2</v>
      </c>
      <c r="H181" s="82">
        <f>H170+H180</f>
        <v>1291.36</v>
      </c>
      <c r="I181" s="60">
        <f>(E181+G181)*4+F181*9</f>
        <v>1285.6399999999999</v>
      </c>
    </row>
    <row r="182" hidden="1">
      <c r="A182" s="83"/>
      <c r="B182" s="64"/>
      <c r="C182" s="64"/>
      <c r="D182" s="64"/>
      <c r="E182" s="84">
        <f>E181*4/$H$60</f>
        <v>0.1190294342283062</v>
      </c>
      <c r="F182" s="84">
        <f>F181*9/$H$60</f>
        <v>0.2752188473062687</v>
      </c>
      <c r="G182" s="84">
        <f>G181*4/$H$60</f>
        <v>0.5499089360202103</v>
      </c>
      <c r="H182" s="85"/>
      <c r="I182" s="60">
        <f>(E182+G182)*4+F182*9</f>
        <v>5.152723106750485</v>
      </c>
    </row>
    <row r="183">
      <c r="A183" s="83"/>
      <c r="B183" s="64"/>
      <c r="C183" s="64"/>
      <c r="D183" s="64"/>
      <c r="E183" s="64"/>
      <c r="F183" s="64"/>
      <c r="G183" s="64"/>
      <c r="H183" s="64"/>
      <c r="I183" s="60">
        <f>(E183+G183)*4+F183*9</f>
        <v>0</v>
      </c>
    </row>
    <row r="184">
      <c r="A184" s="83"/>
      <c r="B184" s="64"/>
      <c r="C184" s="86"/>
      <c r="D184" s="64"/>
      <c r="E184" s="64"/>
      <c r="F184" s="64"/>
      <c r="G184" s="64"/>
      <c r="H184" s="85"/>
      <c r="I184" s="60">
        <f>(E184+G184)*4+F184*9</f>
        <v>0</v>
      </c>
    </row>
    <row r="185" customHeight="1" ht="36" customFormat="1" s="6">
      <c r="A185" s="155" t="s">
        <v>13</v>
      </c>
      <c r="B185" s="65" t="s">
        <v>14</v>
      </c>
      <c r="C185" s="155" t="s">
        <v>15</v>
      </c>
      <c r="D185" s="155" t="s">
        <v>16</v>
      </c>
      <c r="E185" s="155" t="s">
        <v>23</v>
      </c>
      <c r="F185" s="155" t="s">
        <v>24</v>
      </c>
      <c r="G185" s="155" t="s">
        <v>17</v>
      </c>
      <c r="H185" s="156" t="s">
        <v>18</v>
      </c>
      <c r="I185" s="60" t="e">
        <f>(E185+G185)*4+F185*9</f>
        <v>#VALUE!</v>
      </c>
    </row>
    <row r="186" customHeight="1" ht="36" customFormat="1" s="6">
      <c r="A186" s="155"/>
      <c r="B186" s="157" t="s">
        <v>19</v>
      </c>
      <c r="C186" s="155"/>
      <c r="D186" s="155"/>
      <c r="E186" s="155"/>
      <c r="F186" s="155"/>
      <c r="G186" s="155"/>
      <c r="H186" s="156"/>
      <c r="I186" s="60"/>
    </row>
    <row r="187" customHeight="1" ht="36" customFormat="1" s="6">
      <c r="A187" s="155"/>
      <c r="B187" s="157"/>
      <c r="C187" s="155"/>
      <c r="D187" s="155"/>
      <c r="E187" s="65" t="s">
        <v>20</v>
      </c>
      <c r="F187" s="65" t="s">
        <v>20</v>
      </c>
      <c r="G187" s="65">
        <v>7</v>
      </c>
      <c r="H187" s="156"/>
      <c r="I187" s="60"/>
    </row>
    <row r="188" customHeight="1" ht="30" customFormat="1" s="6">
      <c r="A188" s="155"/>
      <c r="B188" s="157"/>
      <c r="C188" s="155"/>
      <c r="D188" s="155"/>
      <c r="E188" s="65" t="s">
        <v>19</v>
      </c>
      <c r="F188" s="65" t="s">
        <v>19</v>
      </c>
      <c r="G188" s="65" t="s">
        <v>19</v>
      </c>
      <c r="H188" s="156"/>
      <c r="I188" s="60" t="e">
        <f>(E188+G188)*4+F188*9</f>
        <v>#VALUE!</v>
      </c>
    </row>
    <row r="189" customHeight="1" ht="24" customFormat="1" s="6">
      <c r="A189" s="153" t="s">
        <v>8</v>
      </c>
      <c r="B189" s="153"/>
      <c r="C189" s="153"/>
      <c r="D189" s="153"/>
      <c r="E189" s="153"/>
      <c r="F189" s="153"/>
      <c r="G189" s="153"/>
      <c r="H189" s="153"/>
      <c r="I189" s="153"/>
    </row>
    <row r="190" customHeight="1" ht="18" customFormat="1" s="6">
      <c r="A190" s="153" t="s">
        <v>25</v>
      </c>
      <c r="B190" s="153"/>
      <c r="C190" s="153"/>
      <c r="D190" s="153"/>
      <c r="E190" s="153"/>
      <c r="F190" s="153"/>
      <c r="G190" s="153"/>
      <c r="H190" s="153"/>
      <c r="I190" s="93"/>
    </row>
    <row r="191" customHeight="1" ht="30" customFormat="1" s="6">
      <c r="A191" s="130" t="s">
        <v>103</v>
      </c>
      <c r="B191" s="78">
        <v>150</v>
      </c>
      <c r="C191" s="78" t="s">
        <v>82</v>
      </c>
      <c r="D191" s="78" t="s">
        <v>151</v>
      </c>
      <c r="E191" s="62">
        <v>10.31</v>
      </c>
      <c r="F191" s="62">
        <v>9.12</v>
      </c>
      <c r="G191" s="62">
        <v>35.1</v>
      </c>
      <c r="H191" s="62">
        <v>279.4</v>
      </c>
      <c r="I191" s="93"/>
    </row>
    <row r="192" customHeight="1" ht="30" customFormat="1" s="6">
      <c r="A192" s="130" t="s">
        <v>104</v>
      </c>
      <c r="B192" s="81">
        <v>50</v>
      </c>
      <c r="C192" s="78" t="s">
        <v>82</v>
      </c>
      <c r="D192" s="78" t="s">
        <v>136</v>
      </c>
      <c r="E192" s="62">
        <v>5.1</v>
      </c>
      <c r="F192" s="62">
        <v>7.15</v>
      </c>
      <c r="G192" s="62">
        <v>10.65</v>
      </c>
      <c r="H192" s="62">
        <v>122.8</v>
      </c>
      <c r="I192" s="93"/>
    </row>
    <row r="193" customHeight="1" ht="30" customFormat="1" s="6">
      <c r="A193" s="115" t="s">
        <v>47</v>
      </c>
      <c r="B193" s="120">
        <v>200</v>
      </c>
      <c r="C193" s="120">
        <v>2008</v>
      </c>
      <c r="D193" s="120">
        <v>433</v>
      </c>
      <c r="E193" s="62">
        <v>2.9</v>
      </c>
      <c r="F193" s="62">
        <v>2.5</v>
      </c>
      <c r="G193" s="62">
        <v>24.8</v>
      </c>
      <c r="H193" s="62">
        <v>134</v>
      </c>
      <c r="I193" s="93"/>
    </row>
    <row r="194" customHeight="1" ht="30" customFormat="1" s="6">
      <c r="A194" s="77" t="s">
        <v>67</v>
      </c>
      <c r="B194" s="61">
        <v>100</v>
      </c>
      <c r="C194" s="61">
        <v>2011</v>
      </c>
      <c r="D194" s="61">
        <v>338</v>
      </c>
      <c r="E194" s="62">
        <v>0.4</v>
      </c>
      <c r="F194" s="62">
        <v>0.3</v>
      </c>
      <c r="G194" s="62">
        <v>10.3</v>
      </c>
      <c r="H194" s="62">
        <v>47</v>
      </c>
      <c r="I194" s="93"/>
    </row>
    <row r="195" customHeight="1" ht="30" customFormat="1" s="6">
      <c r="A195" s="63" t="s">
        <v>11</v>
      </c>
      <c r="B195" s="90">
        <v>500</v>
      </c>
      <c r="C195" s="61"/>
      <c r="D195" s="61"/>
      <c r="E195" s="66">
        <f>SUM(E191:E194)</f>
        <v>18.709999999999997</v>
      </c>
      <c r="F195" s="66">
        <f>SUM(F191:F194)</f>
        <v>19.07</v>
      </c>
      <c r="G195" s="66">
        <f>SUM(G191:G194)</f>
        <v>80.85</v>
      </c>
      <c r="H195" s="66">
        <f>SUM(H191:H194)</f>
        <v>583.2</v>
      </c>
      <c r="I195" s="93"/>
    </row>
    <row r="196" customHeight="1" ht="24" customFormat="1" s="6">
      <c r="A196" s="152" t="s">
        <v>21</v>
      </c>
      <c r="B196" s="152"/>
      <c r="C196" s="152"/>
      <c r="D196" s="152"/>
      <c r="E196" s="152"/>
      <c r="F196" s="152"/>
      <c r="G196" s="152"/>
      <c r="H196" s="152"/>
      <c r="I196" s="152"/>
    </row>
    <row r="197" customHeight="1" ht="36" customFormat="1" s="7">
      <c r="A197" s="77" t="s">
        <v>119</v>
      </c>
      <c r="B197" s="81">
        <v>60</v>
      </c>
      <c r="C197" s="81">
        <v>2011</v>
      </c>
      <c r="D197" s="81">
        <v>52</v>
      </c>
      <c r="E197" s="118">
        <v>1.7</v>
      </c>
      <c r="F197" s="118">
        <v>3.84</v>
      </c>
      <c r="G197" s="70">
        <v>2.6</v>
      </c>
      <c r="H197" s="70">
        <v>54.4</v>
      </c>
      <c r="I197" s="60">
        <f>(E197+G197)*4+F197*9</f>
        <v>51.760000000000005</v>
      </c>
    </row>
    <row r="198" customHeight="1" ht="36" customFormat="1" s="7">
      <c r="A198" s="77" t="s">
        <v>118</v>
      </c>
      <c r="B198" s="81" t="s">
        <v>54</v>
      </c>
      <c r="C198" s="81">
        <v>2012</v>
      </c>
      <c r="D198" s="81">
        <v>64</v>
      </c>
      <c r="E198" s="118">
        <v>2.55</v>
      </c>
      <c r="F198" s="118">
        <v>4.11</v>
      </c>
      <c r="G198" s="70">
        <v>9.04</v>
      </c>
      <c r="H198" s="70">
        <v>80.8</v>
      </c>
      <c r="I198" s="60">
        <f>(E198+G198)*4+F198*9</f>
        <v>83.35</v>
      </c>
    </row>
    <row r="199" customHeight="1" ht="36" customFormat="1" s="7">
      <c r="A199" s="115" t="s">
        <v>65</v>
      </c>
      <c r="B199" s="120">
        <v>100</v>
      </c>
      <c r="C199" s="68" t="s">
        <v>82</v>
      </c>
      <c r="D199" s="81" t="s">
        <v>94</v>
      </c>
      <c r="E199" s="118">
        <v>8.91</v>
      </c>
      <c r="F199" s="118">
        <v>10.11</v>
      </c>
      <c r="G199" s="70">
        <v>5.3</v>
      </c>
      <c r="H199" s="70">
        <v>161.92</v>
      </c>
      <c r="I199" s="60">
        <f>(E199+G199)*4+F199*9</f>
        <v>147.82999999999998</v>
      </c>
    </row>
    <row r="200" customHeight="1" ht="36" customFormat="1" s="7">
      <c r="A200" s="115" t="s">
        <v>100</v>
      </c>
      <c r="B200" s="81">
        <v>150</v>
      </c>
      <c r="C200" s="68">
        <v>2024</v>
      </c>
      <c r="D200" s="81" t="s">
        <v>129</v>
      </c>
      <c r="E200" s="70">
        <v>5.1</v>
      </c>
      <c r="F200" s="70">
        <v>2.7</v>
      </c>
      <c r="G200" s="70">
        <v>33.7</v>
      </c>
      <c r="H200" s="70">
        <v>179</v>
      </c>
      <c r="I200" s="60">
        <f>(E200+G200)*4+F200*9</f>
        <v>179.50000000000003</v>
      </c>
    </row>
    <row r="201" customHeight="1" ht="36" customFormat="1" s="7">
      <c r="A201" s="106" t="s">
        <v>44</v>
      </c>
      <c r="B201" s="102">
        <v>40</v>
      </c>
      <c r="C201" s="102" t="s">
        <v>82</v>
      </c>
      <c r="D201" s="102" t="s">
        <v>86</v>
      </c>
      <c r="E201" s="103">
        <v>3.2</v>
      </c>
      <c r="F201" s="103">
        <v>1.7</v>
      </c>
      <c r="G201" s="103">
        <v>20.4</v>
      </c>
      <c r="H201" s="103">
        <v>92</v>
      </c>
      <c r="I201" s="60">
        <f>(E201+G201)*4+F201*9</f>
        <v>109.69999999999999</v>
      </c>
    </row>
    <row r="202" customHeight="1" ht="36" customFormat="1" s="7">
      <c r="A202" s="107" t="s">
        <v>42</v>
      </c>
      <c r="B202" s="108">
        <v>50</v>
      </c>
      <c r="C202" s="108" t="s">
        <v>82</v>
      </c>
      <c r="D202" s="109" t="s">
        <v>85</v>
      </c>
      <c r="E202" s="110">
        <v>4</v>
      </c>
      <c r="F202" s="110">
        <v>2.32</v>
      </c>
      <c r="G202" s="110">
        <v>25.98</v>
      </c>
      <c r="H202" s="110">
        <v>136</v>
      </c>
      <c r="I202" s="60">
        <f>(E202+G202)*4+F202*9</f>
        <v>140.8</v>
      </c>
    </row>
    <row r="203" customHeight="1" ht="36" customFormat="1" s="7">
      <c r="A203" s="115" t="s">
        <v>124</v>
      </c>
      <c r="B203" s="81">
        <v>200</v>
      </c>
      <c r="C203" s="68" t="s">
        <v>82</v>
      </c>
      <c r="D203" s="81" t="s">
        <v>88</v>
      </c>
      <c r="E203" s="70">
        <v>0.2</v>
      </c>
      <c r="F203" s="70">
        <v>0.2</v>
      </c>
      <c r="G203" s="70">
        <v>20.1</v>
      </c>
      <c r="H203" s="70">
        <v>87.8</v>
      </c>
      <c r="I203" s="60">
        <f>(E203+G203)*4+F203*9</f>
        <v>83</v>
      </c>
    </row>
    <row r="204" customHeight="1" ht="36" customFormat="1" s="7">
      <c r="A204" s="63" t="s">
        <v>11</v>
      </c>
      <c r="B204" s="64">
        <v>810</v>
      </c>
      <c r="C204" s="81"/>
      <c r="D204" s="81"/>
      <c r="E204" s="82">
        <f>SUM(E197:E203)</f>
        <v>25.659999999999997</v>
      </c>
      <c r="F204" s="82">
        <f>SUM(F197:F203)</f>
        <v>24.979999999999997</v>
      </c>
      <c r="G204" s="82">
        <f>SUM(G197:G203)</f>
        <v>117.12</v>
      </c>
      <c r="H204" s="82">
        <f>SUM(H197:H203)</f>
        <v>791.92</v>
      </c>
      <c r="I204" s="60"/>
    </row>
    <row r="205" customHeight="1" ht="33" customFormat="1" s="7">
      <c r="A205" s="154" t="s">
        <v>2</v>
      </c>
      <c r="B205" s="154"/>
      <c r="C205" s="81"/>
      <c r="D205" s="81"/>
      <c r="E205" s="82">
        <f>E195+E204</f>
        <v>44.36999999999999</v>
      </c>
      <c r="F205" s="82">
        <f>F195+F204</f>
        <v>44.05</v>
      </c>
      <c r="G205" s="82">
        <f>G195+G204</f>
        <v>197.97</v>
      </c>
      <c r="H205" s="82">
        <f>H195+H204</f>
        <v>1375.12</v>
      </c>
      <c r="I205" s="60">
        <f>(E205+G205)*4+F205*9</f>
        <v>1365.81</v>
      </c>
    </row>
    <row r="206" customHeight="1" ht="33" customFormat="1" s="7">
      <c r="A206" s="83"/>
      <c r="B206" s="83"/>
      <c r="C206" s="81"/>
      <c r="D206" s="81"/>
      <c r="E206" s="82"/>
      <c r="F206" s="82"/>
      <c r="G206" s="82"/>
      <c r="H206" s="85"/>
      <c r="I206" s="60"/>
    </row>
    <row r="207">
      <c r="A207" s="83"/>
      <c r="B207" s="64"/>
      <c r="C207" s="86"/>
      <c r="D207" s="64"/>
      <c r="E207" s="64"/>
      <c r="F207" s="64"/>
      <c r="G207" s="64"/>
      <c r="H207" s="85"/>
      <c r="I207" s="60">
        <f>(E207+G207)*4+F207*9</f>
        <v>0</v>
      </c>
    </row>
    <row r="208" customHeight="1" ht="36" customFormat="1" s="7">
      <c r="A208" s="155" t="s">
        <v>13</v>
      </c>
      <c r="B208" s="65" t="s">
        <v>14</v>
      </c>
      <c r="C208" s="155" t="s">
        <v>15</v>
      </c>
      <c r="D208" s="155" t="s">
        <v>16</v>
      </c>
      <c r="E208" s="155" t="s">
        <v>23</v>
      </c>
      <c r="F208" s="155" t="s">
        <v>24</v>
      </c>
      <c r="G208" s="155" t="s">
        <v>17</v>
      </c>
      <c r="H208" s="156" t="s">
        <v>18</v>
      </c>
      <c r="I208" s="60" t="e">
        <f>(E208+G208)*4+F208*9</f>
        <v>#VALUE!</v>
      </c>
    </row>
    <row r="209" customHeight="1" ht="36" customFormat="1" s="7">
      <c r="A209" s="155"/>
      <c r="B209" s="157" t="s">
        <v>19</v>
      </c>
      <c r="C209" s="155"/>
      <c r="D209" s="155"/>
      <c r="E209" s="155"/>
      <c r="F209" s="155"/>
      <c r="G209" s="155"/>
      <c r="H209" s="156"/>
      <c r="I209" s="60"/>
    </row>
    <row r="210" customHeight="1" ht="36" customFormat="1" s="7">
      <c r="A210" s="155"/>
      <c r="B210" s="157"/>
      <c r="C210" s="155"/>
      <c r="D210" s="155"/>
      <c r="E210" s="65" t="s">
        <v>20</v>
      </c>
      <c r="F210" s="65" t="s">
        <v>20</v>
      </c>
      <c r="G210" s="65" t="s">
        <v>20</v>
      </c>
      <c r="H210" s="156"/>
      <c r="I210" s="60"/>
    </row>
    <row r="211" customHeight="1" ht="36" customFormat="1" s="7">
      <c r="A211" s="155"/>
      <c r="B211" s="157"/>
      <c r="C211" s="155"/>
      <c r="D211" s="155"/>
      <c r="E211" s="65" t="s">
        <v>19</v>
      </c>
      <c r="F211" s="65" t="s">
        <v>19</v>
      </c>
      <c r="G211" s="65" t="s">
        <v>19</v>
      </c>
      <c r="H211" s="156"/>
      <c r="I211" s="60" t="e">
        <f>(E211+G211)*4+F211*9</f>
        <v>#VALUE!</v>
      </c>
    </row>
    <row r="212" customHeight="1" ht="24" customFormat="1" s="7">
      <c r="A212" s="153" t="s">
        <v>10</v>
      </c>
      <c r="B212" s="153"/>
      <c r="C212" s="153"/>
      <c r="D212" s="153"/>
      <c r="E212" s="153"/>
      <c r="F212" s="153"/>
      <c r="G212" s="153"/>
      <c r="H212" s="153"/>
      <c r="I212" s="153"/>
    </row>
    <row r="213" customHeight="1" ht="24" customFormat="1" s="7">
      <c r="A213" s="153" t="s">
        <v>25</v>
      </c>
      <c r="B213" s="153"/>
      <c r="C213" s="153"/>
      <c r="D213" s="153"/>
      <c r="E213" s="153"/>
      <c r="F213" s="153"/>
      <c r="G213" s="153"/>
      <c r="H213" s="153"/>
      <c r="I213" s="139"/>
    </row>
    <row r="214" customHeight="1" ht="30" customFormat="1" s="7">
      <c r="A214" s="77" t="s">
        <v>147</v>
      </c>
      <c r="B214" s="31" t="s">
        <v>149</v>
      </c>
      <c r="C214" s="31" t="s">
        <v>82</v>
      </c>
      <c r="D214" s="31" t="s">
        <v>160</v>
      </c>
      <c r="E214" s="99">
        <v>14.6</v>
      </c>
      <c r="F214" s="99">
        <v>14.28</v>
      </c>
      <c r="G214" s="99">
        <v>29.77</v>
      </c>
      <c r="H214" s="99">
        <v>305.78</v>
      </c>
      <c r="I214" s="93"/>
    </row>
    <row r="215" customHeight="1" ht="30" customFormat="1" s="7">
      <c r="A215" s="146" t="s">
        <v>42</v>
      </c>
      <c r="B215" s="112">
        <v>25</v>
      </c>
      <c r="C215" s="112" t="s">
        <v>82</v>
      </c>
      <c r="D215" s="113" t="s">
        <v>91</v>
      </c>
      <c r="E215" s="114">
        <v>2</v>
      </c>
      <c r="F215" s="114">
        <v>1.16</v>
      </c>
      <c r="G215" s="114">
        <v>12.99</v>
      </c>
      <c r="H215" s="114">
        <v>68</v>
      </c>
      <c r="I215" s="93"/>
    </row>
    <row r="216" customHeight="1" ht="30" customFormat="1" s="7">
      <c r="A216" s="77" t="s">
        <v>53</v>
      </c>
      <c r="B216" s="31">
        <v>200</v>
      </c>
      <c r="C216" s="31">
        <v>2008</v>
      </c>
      <c r="D216" s="31">
        <v>430</v>
      </c>
      <c r="E216" s="99">
        <v>0.29</v>
      </c>
      <c r="F216" s="99">
        <v>0.1</v>
      </c>
      <c r="G216" s="99">
        <v>14.69</v>
      </c>
      <c r="H216" s="99">
        <v>59.9</v>
      </c>
      <c r="I216" s="93"/>
    </row>
    <row r="217" customHeight="1" ht="30" customFormat="1" s="7">
      <c r="A217" s="77" t="s">
        <v>46</v>
      </c>
      <c r="B217" s="101">
        <v>100</v>
      </c>
      <c r="C217" s="101">
        <v>2011</v>
      </c>
      <c r="D217" s="101">
        <v>338</v>
      </c>
      <c r="E217" s="99">
        <v>0.4</v>
      </c>
      <c r="F217" s="99">
        <v>0.4</v>
      </c>
      <c r="G217" s="99">
        <v>9.8</v>
      </c>
      <c r="H217" s="99">
        <v>44.4</v>
      </c>
      <c r="I217" s="93"/>
    </row>
    <row r="218" customHeight="1" ht="30" customFormat="1" s="7">
      <c r="A218" s="63" t="s">
        <v>11</v>
      </c>
      <c r="B218" s="90">
        <v>500</v>
      </c>
      <c r="C218" s="61"/>
      <c r="D218" s="61"/>
      <c r="E218" s="66">
        <f>SUM(E214:E217)</f>
        <v>17.29</v>
      </c>
      <c r="F218" s="66">
        <f>SUM(F214:F217)</f>
        <v>15.94</v>
      </c>
      <c r="G218" s="66">
        <f>SUM(G214:G217)</f>
        <v>67.25</v>
      </c>
      <c r="H218" s="66">
        <f>SUM(H214:H217)</f>
        <v>478.0799999999999</v>
      </c>
      <c r="I218" s="93"/>
    </row>
    <row r="219" customHeight="1" ht="24" customFormat="1" s="7">
      <c r="A219" s="152" t="s">
        <v>21</v>
      </c>
      <c r="B219" s="152"/>
      <c r="C219" s="152"/>
      <c r="D219" s="152"/>
      <c r="E219" s="152"/>
      <c r="F219" s="152"/>
      <c r="G219" s="152"/>
      <c r="H219" s="152"/>
      <c r="I219" s="152"/>
    </row>
    <row r="220" customHeight="1" ht="36" customFormat="1" s="7">
      <c r="A220" s="130" t="s">
        <v>105</v>
      </c>
      <c r="B220" s="95">
        <v>60</v>
      </c>
      <c r="C220" s="95" t="s">
        <v>82</v>
      </c>
      <c r="D220" s="95" t="s">
        <v>130</v>
      </c>
      <c r="E220" s="70">
        <v>3.3</v>
      </c>
      <c r="F220" s="70">
        <v>3.6</v>
      </c>
      <c r="G220" s="70">
        <v>4.2</v>
      </c>
      <c r="H220" s="70">
        <v>72.4</v>
      </c>
      <c r="I220" s="60">
        <f>(E220+G220)*4+F220*9</f>
        <v>62.4</v>
      </c>
    </row>
    <row r="221" customHeight="1" ht="36" customFormat="1" s="7">
      <c r="A221" s="130" t="s">
        <v>110</v>
      </c>
      <c r="B221" s="95" t="s">
        <v>54</v>
      </c>
      <c r="C221" s="95">
        <v>2008</v>
      </c>
      <c r="D221" s="95">
        <v>76</v>
      </c>
      <c r="E221" s="70">
        <v>3.27</v>
      </c>
      <c r="F221" s="70">
        <v>4.8</v>
      </c>
      <c r="G221" s="70">
        <v>11.2</v>
      </c>
      <c r="H221" s="70">
        <v>94</v>
      </c>
      <c r="I221" s="60">
        <f>(E221+G221)*4+F221*9</f>
        <v>101.07999999999998</v>
      </c>
    </row>
    <row r="222" customHeight="1" ht="36" customFormat="1" s="7">
      <c r="A222" s="135" t="s">
        <v>114</v>
      </c>
      <c r="B222" s="120">
        <v>240</v>
      </c>
      <c r="C222" s="81" t="s">
        <v>82</v>
      </c>
      <c r="D222" s="81" t="s">
        <v>131</v>
      </c>
      <c r="E222" s="70">
        <v>9.4</v>
      </c>
      <c r="F222" s="70">
        <v>12.72</v>
      </c>
      <c r="G222" s="70">
        <v>35.2</v>
      </c>
      <c r="H222" s="70">
        <v>237.1</v>
      </c>
      <c r="I222" s="60">
        <f>(E222+G222)*4+F222*9</f>
        <v>292.88</v>
      </c>
    </row>
    <row r="223" customHeight="1" ht="36" customFormat="1" s="7">
      <c r="A223" s="106" t="s">
        <v>44</v>
      </c>
      <c r="B223" s="102">
        <v>40</v>
      </c>
      <c r="C223" s="102" t="s">
        <v>82</v>
      </c>
      <c r="D223" s="102" t="s">
        <v>86</v>
      </c>
      <c r="E223" s="103">
        <v>3.2</v>
      </c>
      <c r="F223" s="103">
        <v>1.7</v>
      </c>
      <c r="G223" s="103">
        <v>20.4</v>
      </c>
      <c r="H223" s="103">
        <v>92</v>
      </c>
      <c r="I223" s="60">
        <f>(E223+G223)*4+F223*9</f>
        <v>109.69999999999999</v>
      </c>
    </row>
    <row r="224" customHeight="1" ht="36" customFormat="1" s="7">
      <c r="A224" s="107" t="s">
        <v>42</v>
      </c>
      <c r="B224" s="108">
        <v>50</v>
      </c>
      <c r="C224" s="108" t="s">
        <v>82</v>
      </c>
      <c r="D224" s="109" t="s">
        <v>85</v>
      </c>
      <c r="E224" s="110">
        <v>4</v>
      </c>
      <c r="F224" s="110">
        <v>2.32</v>
      </c>
      <c r="G224" s="110">
        <v>25.98</v>
      </c>
      <c r="H224" s="110">
        <v>136</v>
      </c>
      <c r="I224" s="60">
        <f>(E224+G224)*4+F224*9</f>
        <v>140.8</v>
      </c>
    </row>
    <row r="225" customHeight="1" ht="36" customFormat="1" s="7">
      <c r="A225" s="80" t="s">
        <v>52</v>
      </c>
      <c r="B225" s="81">
        <v>200</v>
      </c>
      <c r="C225" s="81" t="s">
        <v>82</v>
      </c>
      <c r="D225" s="81" t="s">
        <v>161</v>
      </c>
      <c r="E225" s="70">
        <v>1</v>
      </c>
      <c r="F225" s="70">
        <v>0.2</v>
      </c>
      <c r="G225" s="70">
        <v>15</v>
      </c>
      <c r="H225" s="70">
        <v>76</v>
      </c>
      <c r="I225" s="60">
        <f>(E225+G225)*4+F225*9</f>
        <v>65.8</v>
      </c>
    </row>
    <row r="226" customHeight="1" ht="36" customFormat="1" s="7">
      <c r="A226" s="63" t="s">
        <v>11</v>
      </c>
      <c r="B226" s="90">
        <v>800</v>
      </c>
      <c r="C226" s="90"/>
      <c r="D226" s="90"/>
      <c r="E226" s="66">
        <f>SUM(E220:E225)</f>
        <v>24.17</v>
      </c>
      <c r="F226" s="66">
        <f>SUM(F220:F225)</f>
        <v>25.34</v>
      </c>
      <c r="G226" s="66">
        <f>SUM(G220:G225)</f>
        <v>111.98</v>
      </c>
      <c r="H226" s="66">
        <f>SUM(H220:H225)</f>
        <v>707.5</v>
      </c>
      <c r="I226" s="60"/>
    </row>
    <row r="227" customHeight="1" ht="36" customFormat="1" s="7">
      <c r="A227" s="154" t="s">
        <v>2</v>
      </c>
      <c r="B227" s="154"/>
      <c r="C227" s="81"/>
      <c r="D227" s="81"/>
      <c r="E227" s="82">
        <f>E218+E226</f>
        <v>41.46</v>
      </c>
      <c r="F227" s="82">
        <f>F218+F226</f>
        <v>41.28</v>
      </c>
      <c r="G227" s="82">
        <f>G218+G226</f>
        <v>179.23000000000002</v>
      </c>
      <c r="H227" s="82">
        <f>H218+H226</f>
        <v>1185.58</v>
      </c>
      <c r="I227" s="60">
        <f>(E227+G227)*4+F227*9</f>
        <v>1254.2800000000002</v>
      </c>
    </row>
    <row r="228" hidden="1">
      <c r="A228" s="83"/>
      <c r="B228" s="64"/>
      <c r="C228" s="64"/>
      <c r="D228" s="64"/>
      <c r="E228" s="84">
        <f>E227*4/$H$60</f>
        <v>0.12179072909934786</v>
      </c>
      <c r="F228" s="84">
        <f>F227*9/$H$60</f>
        <v>0.27283943364079666</v>
      </c>
      <c r="G228" s="84">
        <f>G227*4/$H$60</f>
        <v>0.5264966805710594</v>
      </c>
      <c r="H228" s="85"/>
      <c r="I228" s="60">
        <f>(E228+G228)*4+F228*9</f>
        <v>5.0487045414487985</v>
      </c>
    </row>
    <row r="229">
      <c r="A229" s="83"/>
      <c r="B229" s="64"/>
      <c r="C229" s="64"/>
      <c r="D229" s="64"/>
      <c r="E229" s="64"/>
      <c r="F229" s="64"/>
      <c r="G229" s="64"/>
      <c r="H229" s="64"/>
      <c r="I229" s="60">
        <f>(E229+G229)*4+F229*9</f>
        <v>0</v>
      </c>
    </row>
    <row r="230" customHeight="1" ht="36" customFormat="1" s="7">
      <c r="A230" s="65" t="s">
        <v>13</v>
      </c>
      <c r="B230" s="65" t="s">
        <v>14</v>
      </c>
      <c r="C230" s="65" t="s">
        <v>15</v>
      </c>
      <c r="D230" s="65" t="s">
        <v>16</v>
      </c>
      <c r="E230" s="65" t="s">
        <v>23</v>
      </c>
      <c r="F230" s="65" t="s">
        <v>24</v>
      </c>
      <c r="G230" s="65" t="s">
        <v>17</v>
      </c>
      <c r="H230" s="156" t="s">
        <v>18</v>
      </c>
      <c r="I230" s="60" t="e">
        <f>(E230+G230)*4+F230*9</f>
        <v>#VALUE!</v>
      </c>
    </row>
    <row r="231" ht="36" customFormat="1" s="7">
      <c r="A231" s="65"/>
      <c r="B231" s="65" t="s">
        <v>19</v>
      </c>
      <c r="C231" s="65"/>
      <c r="D231" s="65"/>
      <c r="E231" s="65"/>
      <c r="F231" s="65"/>
      <c r="G231" s="65"/>
      <c r="H231" s="156"/>
      <c r="I231" s="60"/>
    </row>
    <row r="232" ht="36" customFormat="1" s="7">
      <c r="A232" s="65"/>
      <c r="B232" s="65"/>
      <c r="C232" s="65"/>
      <c r="D232" s="65"/>
      <c r="E232" s="65" t="s">
        <v>20</v>
      </c>
      <c r="F232" s="65" t="s">
        <v>20</v>
      </c>
      <c r="G232" s="65" t="s">
        <v>20</v>
      </c>
      <c r="H232" s="156"/>
      <c r="I232" s="60"/>
    </row>
    <row r="233" ht="36" customFormat="1" s="7">
      <c r="A233" s="65"/>
      <c r="B233" s="65"/>
      <c r="C233" s="65"/>
      <c r="D233" s="65"/>
      <c r="E233" s="65" t="s">
        <v>19</v>
      </c>
      <c r="F233" s="65" t="s">
        <v>19</v>
      </c>
      <c r="G233" s="65" t="s">
        <v>19</v>
      </c>
      <c r="H233" s="156"/>
      <c r="I233" s="60" t="e">
        <f>(E233+G233)*4+F233*9</f>
        <v>#VALUE!</v>
      </c>
    </row>
    <row r="234" customHeight="1" ht="24" customFormat="1" s="7">
      <c r="A234" s="87" t="s">
        <v>175</v>
      </c>
      <c r="B234" s="87"/>
      <c r="C234" s="87"/>
      <c r="D234" s="87"/>
      <c r="E234" s="87"/>
      <c r="F234" s="87"/>
      <c r="G234" s="87"/>
      <c r="H234" s="87"/>
      <c r="I234" s="87"/>
    </row>
    <row r="235" customHeight="1" ht="30" customFormat="1" s="7">
      <c r="A235" s="90" t="s">
        <v>25</v>
      </c>
      <c r="B235" s="90"/>
      <c r="C235" s="90"/>
      <c r="D235" s="90"/>
      <c r="E235" s="90"/>
      <c r="F235" s="90"/>
      <c r="G235" s="90"/>
      <c r="H235" s="90"/>
      <c r="I235" s="87"/>
    </row>
    <row r="236" ht="36" customFormat="1" s="7">
      <c r="A236" s="130" t="s">
        <v>176</v>
      </c>
      <c r="B236" s="78">
        <v>150</v>
      </c>
      <c r="C236" s="78" t="s">
        <v>82</v>
      </c>
      <c r="D236" s="78" t="s">
        <v>177</v>
      </c>
      <c r="E236" s="62">
        <v>14.5</v>
      </c>
      <c r="F236" s="62">
        <v>14.27</v>
      </c>
      <c r="G236" s="62">
        <v>8.89</v>
      </c>
      <c r="H236" s="62">
        <v>262.43</v>
      </c>
      <c r="I236" s="87"/>
    </row>
    <row r="237" ht="36" customFormat="1" s="7">
      <c r="A237" s="77" t="s">
        <v>178</v>
      </c>
      <c r="B237" s="89" t="s">
        <v>164</v>
      </c>
      <c r="C237" s="78" t="s">
        <v>82</v>
      </c>
      <c r="D237" s="78" t="s">
        <v>179</v>
      </c>
      <c r="E237" s="62">
        <v>3.01</v>
      </c>
      <c r="F237" s="62">
        <v>4.29</v>
      </c>
      <c r="G237" s="62">
        <v>13.56</v>
      </c>
      <c r="H237" s="62">
        <v>105.87</v>
      </c>
      <c r="I237" s="87"/>
    </row>
    <row r="238" ht="36" customFormat="1" s="7">
      <c r="A238" s="77" t="s">
        <v>43</v>
      </c>
      <c r="B238" s="31">
        <v>200</v>
      </c>
      <c r="C238" s="31">
        <v>2008</v>
      </c>
      <c r="D238" s="31">
        <v>430</v>
      </c>
      <c r="E238" s="30">
        <v>0.2</v>
      </c>
      <c r="F238" s="30">
        <v>0.1</v>
      </c>
      <c r="G238" s="30">
        <v>15</v>
      </c>
      <c r="H238" s="30">
        <v>60</v>
      </c>
      <c r="I238" s="197"/>
    </row>
    <row r="239" ht="36" customFormat="1" s="7">
      <c r="A239" s="131" t="s">
        <v>180</v>
      </c>
      <c r="B239" s="68">
        <v>35</v>
      </c>
      <c r="C239" s="68" t="s">
        <v>82</v>
      </c>
      <c r="D239" s="68" t="s">
        <v>181</v>
      </c>
      <c r="E239" s="69">
        <v>0.6300000000000001</v>
      </c>
      <c r="F239" s="69">
        <v>0.1</v>
      </c>
      <c r="G239" s="69">
        <v>28.2</v>
      </c>
      <c r="H239" s="69">
        <v>101.6</v>
      </c>
      <c r="I239" s="87"/>
    </row>
    <row r="240" ht="36" customFormat="1" s="7">
      <c r="A240" s="115" t="s">
        <v>64</v>
      </c>
      <c r="B240" s="61">
        <v>100</v>
      </c>
      <c r="C240" s="61">
        <v>2011</v>
      </c>
      <c r="D240" s="61">
        <v>338</v>
      </c>
      <c r="E240" s="62">
        <v>0.9</v>
      </c>
      <c r="F240" s="62">
        <v>0.2</v>
      </c>
      <c r="G240" s="62">
        <v>8.1</v>
      </c>
      <c r="H240" s="62">
        <v>43</v>
      </c>
      <c r="I240" s="87"/>
    </row>
    <row r="241" ht="36" customFormat="1" s="7">
      <c r="A241" s="63" t="s">
        <v>11</v>
      </c>
      <c r="B241" s="90">
        <v>525</v>
      </c>
      <c r="C241" s="90"/>
      <c r="D241" s="90"/>
      <c r="E241" s="66">
        <f>SUM(E236:E240)</f>
        <v>19.239999999999995</v>
      </c>
      <c r="F241" s="66">
        <f>SUM(F236:F240)</f>
        <v>18.96</v>
      </c>
      <c r="G241" s="66">
        <f>SUM(G236:G240)</f>
        <v>73.75</v>
      </c>
      <c r="H241" s="66">
        <f>SUM(H236:H240)</f>
        <v>572.9</v>
      </c>
      <c r="I241" s="87"/>
    </row>
    <row r="242" ht="36" customFormat="1" s="7">
      <c r="A242" s="87" t="s">
        <v>21</v>
      </c>
      <c r="B242" s="87"/>
      <c r="C242" s="87"/>
      <c r="D242" s="87"/>
      <c r="E242" s="87"/>
      <c r="F242" s="87"/>
      <c r="G242" s="87"/>
      <c r="H242" s="87"/>
      <c r="I242" s="87"/>
    </row>
    <row r="243" ht="36" customFormat="1" s="7">
      <c r="A243" s="130" t="s">
        <v>57</v>
      </c>
      <c r="B243" s="68">
        <v>60</v>
      </c>
      <c r="C243" s="68">
        <v>2008</v>
      </c>
      <c r="D243" s="68">
        <v>40</v>
      </c>
      <c r="E243" s="69">
        <v>0.96</v>
      </c>
      <c r="F243" s="69">
        <v>3.06</v>
      </c>
      <c r="G243" s="69">
        <v>4.62</v>
      </c>
      <c r="H243" s="69">
        <v>49.8</v>
      </c>
      <c r="I243" s="60">
        <f>(E243+G243)*4+F243*9</f>
        <v>49.86</v>
      </c>
    </row>
    <row r="244" ht="36" customFormat="1" s="7">
      <c r="A244" s="77" t="s">
        <v>60</v>
      </c>
      <c r="B244" s="81" t="s">
        <v>48</v>
      </c>
      <c r="C244" s="81">
        <v>2012</v>
      </c>
      <c r="D244" s="81" t="s">
        <v>51</v>
      </c>
      <c r="E244" s="69">
        <v>5.27</v>
      </c>
      <c r="F244" s="69">
        <v>3.74</v>
      </c>
      <c r="G244" s="69">
        <v>15.1</v>
      </c>
      <c r="H244" s="69">
        <v>114.02</v>
      </c>
      <c r="I244" s="60">
        <f>(E244+G244)*4+F244*9</f>
        <v>115.13999999999999</v>
      </c>
    </row>
    <row r="245" ht="36" customFormat="1" s="7">
      <c r="A245" s="131" t="s">
        <v>182</v>
      </c>
      <c r="B245" s="68">
        <v>240</v>
      </c>
      <c r="C245" s="68" t="s">
        <v>82</v>
      </c>
      <c r="D245" s="68" t="s">
        <v>183</v>
      </c>
      <c r="E245" s="69">
        <v>12.5</v>
      </c>
      <c r="F245" s="69">
        <v>14.94</v>
      </c>
      <c r="G245" s="69">
        <v>23.2</v>
      </c>
      <c r="H245" s="69">
        <v>277.37</v>
      </c>
      <c r="I245" s="60">
        <f>(E245+G245)*4+F245*9</f>
        <v>277.26</v>
      </c>
    </row>
    <row r="246" ht="36" customFormat="1" s="7">
      <c r="A246" s="106" t="s">
        <v>44</v>
      </c>
      <c r="B246" s="102">
        <v>40</v>
      </c>
      <c r="C246" s="102" t="s">
        <v>82</v>
      </c>
      <c r="D246" s="102" t="s">
        <v>86</v>
      </c>
      <c r="E246" s="103">
        <v>3.2</v>
      </c>
      <c r="F246" s="103">
        <v>1.7</v>
      </c>
      <c r="G246" s="103">
        <v>20.4</v>
      </c>
      <c r="H246" s="103">
        <v>92</v>
      </c>
      <c r="I246" s="60">
        <f>(E246+G246)*4+F246*9</f>
        <v>109.69999999999999</v>
      </c>
    </row>
    <row r="247" ht="36" customFormat="1" s="7">
      <c r="A247" s="107" t="s">
        <v>42</v>
      </c>
      <c r="B247" s="108">
        <v>50</v>
      </c>
      <c r="C247" s="108" t="s">
        <v>82</v>
      </c>
      <c r="D247" s="109" t="s">
        <v>85</v>
      </c>
      <c r="E247" s="110">
        <v>4</v>
      </c>
      <c r="F247" s="110">
        <v>2.32</v>
      </c>
      <c r="G247" s="110">
        <v>25.98</v>
      </c>
      <c r="H247" s="110">
        <v>136</v>
      </c>
      <c r="I247" s="60">
        <f>(E247+G247)*4+F247*9</f>
        <v>140.8</v>
      </c>
    </row>
    <row r="248" ht="36" customFormat="1" s="7">
      <c r="A248" s="115" t="s">
        <v>70</v>
      </c>
      <c r="B248" s="102">
        <v>200</v>
      </c>
      <c r="C248" s="102" t="s">
        <v>82</v>
      </c>
      <c r="D248" s="102" t="s">
        <v>96</v>
      </c>
      <c r="E248" s="103">
        <v>0.6</v>
      </c>
      <c r="F248" s="103">
        <v>0.1</v>
      </c>
      <c r="G248" s="103">
        <v>23.5</v>
      </c>
      <c r="H248" s="103">
        <v>97.2</v>
      </c>
      <c r="I248" s="60">
        <f>(E248+G248)*4+F248*9</f>
        <v>97.30000000000001</v>
      </c>
    </row>
    <row r="249" ht="36" customFormat="1" s="7">
      <c r="A249" s="63" t="s">
        <v>11</v>
      </c>
      <c r="B249" s="96">
        <v>795</v>
      </c>
      <c r="C249" s="81"/>
      <c r="D249" s="81"/>
      <c r="E249" s="82">
        <f>SUM(E243:E248)</f>
        <v>26.53</v>
      </c>
      <c r="F249" s="82">
        <f>SUM(F243:F248)</f>
        <v>25.860000000000003</v>
      </c>
      <c r="G249" s="82">
        <f>SUM(G243:G248)</f>
        <v>112.8</v>
      </c>
      <c r="H249" s="82">
        <f>SUM(H243:H248)</f>
        <v>766.3900000000001</v>
      </c>
      <c r="I249" s="60"/>
    </row>
    <row r="250" ht="36" customFormat="1" s="7">
      <c r="A250" s="83" t="s">
        <v>2</v>
      </c>
      <c r="B250" s="83"/>
      <c r="C250" s="81"/>
      <c r="D250" s="81"/>
      <c r="E250" s="82">
        <f>E241+E249</f>
        <v>45.769999999999996</v>
      </c>
      <c r="F250" s="82">
        <f>F241+F249</f>
        <v>44.82000000000001</v>
      </c>
      <c r="G250" s="82">
        <f>G241+G249</f>
        <v>186.55</v>
      </c>
      <c r="H250" s="82">
        <f>H241+H249</f>
        <v>1339.29</v>
      </c>
      <c r="I250" s="60">
        <f>(E250+G250)*4+F250*9</f>
        <v>1332.66</v>
      </c>
    </row>
    <row r="251" ht="36" customFormat="1" s="7">
      <c r="A251" s="147"/>
      <c r="B251" s="147"/>
      <c r="C251" s="148"/>
      <c r="D251" s="148"/>
      <c r="E251" s="149"/>
      <c r="F251" s="149"/>
      <c r="G251" s="149"/>
      <c r="H251" s="149"/>
      <c r="I251" s="150"/>
    </row>
    <row r="252" ht="36" customFormat="1" s="7">
      <c r="A252" s="147"/>
      <c r="B252" s="147"/>
      <c r="C252" s="148"/>
      <c r="D252" s="148"/>
      <c r="E252" s="149"/>
      <c r="F252" s="149"/>
      <c r="G252" s="149"/>
      <c r="H252" s="149"/>
      <c r="I252" s="150"/>
    </row>
    <row r="253" customHeight="1" ht="36" customFormat="1" s="7">
      <c r="A253" s="147"/>
      <c r="B253" s="147"/>
      <c r="C253" s="148"/>
      <c r="D253" s="148"/>
      <c r="E253" s="149"/>
      <c r="F253" s="149"/>
      <c r="G253" s="149"/>
      <c r="H253" s="149"/>
      <c r="I253" s="150"/>
    </row>
    <row r="254">
      <c r="A254" s="71"/>
      <c r="B254" s="71"/>
      <c r="C254" s="72"/>
      <c r="D254" s="72"/>
    </row>
    <row r="255" customHeight="1" ht="30">
      <c r="A255" s="17" t="s">
        <v>37</v>
      </c>
      <c r="B255" s="73" t="s">
        <v>38</v>
      </c>
      <c r="C255" s="73" t="s">
        <v>39</v>
      </c>
      <c r="D255" s="73" t="s">
        <v>40</v>
      </c>
      <c r="E255" s="74" t="s">
        <v>41</v>
      </c>
      <c r="F255" s="75"/>
    </row>
    <row r="256" customHeight="1" ht="27">
      <c r="A256" s="17" t="s">
        <v>26</v>
      </c>
      <c r="B256" s="32">
        <f>E35</f>
        <v>42.3</v>
      </c>
      <c r="C256" s="32">
        <f>F35</f>
        <v>45.35</v>
      </c>
      <c r="D256" s="32">
        <f>G35</f>
        <v>174.59</v>
      </c>
      <c r="E256" s="32">
        <f>H35</f>
        <v>1229.1999999999998</v>
      </c>
      <c r="F256" s="18"/>
    </row>
    <row r="257" customHeight="1" ht="27">
      <c r="A257" s="17" t="s">
        <v>27</v>
      </c>
      <c r="B257" s="32">
        <f>E60</f>
        <v>41.42</v>
      </c>
      <c r="C257" s="32">
        <f>F60</f>
        <v>45.01</v>
      </c>
      <c r="D257" s="32">
        <f>G60</f>
        <v>194.23000000000002</v>
      </c>
      <c r="E257" s="32">
        <f>H60</f>
        <v>1361.68</v>
      </c>
      <c r="F257" s="18"/>
    </row>
    <row r="258" customHeight="1" ht="27">
      <c r="A258" s="17" t="s">
        <v>28</v>
      </c>
      <c r="B258" s="32">
        <f>E85</f>
        <v>42.199999999999996</v>
      </c>
      <c r="C258" s="32">
        <f>F85</f>
        <v>40.019999999999996</v>
      </c>
      <c r="D258" s="32">
        <f>G85</f>
        <v>186.39</v>
      </c>
      <c r="E258" s="32">
        <f>H85</f>
        <v>1266.85</v>
      </c>
      <c r="F258" s="18"/>
    </row>
    <row r="259" customHeight="1" ht="27">
      <c r="A259" s="17" t="s">
        <v>29</v>
      </c>
      <c r="B259" s="32">
        <f>E110</f>
        <v>42.15</v>
      </c>
      <c r="C259" s="32">
        <f>F110</f>
        <v>43.56999999999999</v>
      </c>
      <c r="D259" s="32">
        <f>G110</f>
        <v>182.17000000000002</v>
      </c>
      <c r="E259" s="32">
        <f>H110</f>
        <v>1302.6599999999999</v>
      </c>
      <c r="F259" s="18"/>
    </row>
    <row r="260" customHeight="1" ht="27">
      <c r="A260" s="17" t="s">
        <v>30</v>
      </c>
      <c r="B260" s="32">
        <f>E133</f>
        <v>45.14</v>
      </c>
      <c r="C260" s="32">
        <f>F133</f>
        <v>45.03</v>
      </c>
      <c r="D260" s="32">
        <f>G133</f>
        <v>196.94</v>
      </c>
      <c r="E260" s="32">
        <f>H133</f>
        <v>1323.5</v>
      </c>
      <c r="F260" s="18"/>
    </row>
    <row r="261" customHeight="1" ht="27">
      <c r="A261" s="16" t="s">
        <v>36</v>
      </c>
      <c r="B261" s="25">
        <f>B256+B257+B258+B259+B260</f>
        <v>213.20999999999998</v>
      </c>
      <c r="C261" s="25">
        <f>C256+C257+C258+C259+C260</f>
        <v>218.98</v>
      </c>
      <c r="D261" s="25">
        <f>D256+D257+D258+D259+D260</f>
        <v>934.3200000000002</v>
      </c>
      <c r="E261" s="25">
        <f>E256+E257+E258+E259+E260</f>
        <v>6483.889999999999</v>
      </c>
      <c r="F261" s="19"/>
    </row>
    <row r="262" customHeight="1" ht="27">
      <c r="A262" s="196" t="s">
        <v>35</v>
      </c>
      <c r="B262" s="26">
        <f>B261/5</f>
        <v>42.641999999999996</v>
      </c>
      <c r="C262" s="26">
        <f>C261/5</f>
        <v>43.796</v>
      </c>
      <c r="D262" s="26">
        <f>D261/5</f>
        <v>186.86400000000003</v>
      </c>
      <c r="E262" s="26">
        <f>E261/5</f>
        <v>1296.7779999999998</v>
      </c>
      <c r="F262" s="19"/>
    </row>
    <row r="263" customHeight="1" ht="27">
      <c r="A263" s="17" t="s">
        <v>34</v>
      </c>
      <c r="B263" s="33">
        <f>E156</f>
        <v>40.75</v>
      </c>
      <c r="C263" s="32">
        <f>F156</f>
        <v>40.709999999999994</v>
      </c>
      <c r="D263" s="32">
        <f>G156</f>
        <v>183.01</v>
      </c>
      <c r="E263" s="32">
        <f>H156</f>
        <v>1248.9</v>
      </c>
      <c r="F263" s="18"/>
    </row>
    <row r="264" customHeight="1" ht="27">
      <c r="A264" s="17" t="s">
        <v>78</v>
      </c>
      <c r="B264" s="32">
        <f>E181</f>
        <v>40.519999999999996</v>
      </c>
      <c r="C264" s="32">
        <f>F181</f>
        <v>41.64</v>
      </c>
      <c r="D264" s="32">
        <f>G181</f>
        <v>187.2</v>
      </c>
      <c r="E264" s="32">
        <f>H181</f>
        <v>1291.36</v>
      </c>
      <c r="F264" s="18"/>
    </row>
    <row r="265" customHeight="1" ht="27">
      <c r="A265" s="17" t="s">
        <v>31</v>
      </c>
      <c r="B265" s="32">
        <f>E205</f>
        <v>44.36999999999999</v>
      </c>
      <c r="C265" s="32">
        <f>F205</f>
        <v>44.05</v>
      </c>
      <c r="D265" s="32">
        <f>G205</f>
        <v>197.97</v>
      </c>
      <c r="E265" s="32">
        <f>H205</f>
        <v>1375.12</v>
      </c>
      <c r="F265" s="18"/>
    </row>
    <row r="266" customHeight="1" ht="27">
      <c r="A266" s="17" t="s">
        <v>32</v>
      </c>
      <c r="B266" s="32">
        <f>E227</f>
        <v>41.46</v>
      </c>
      <c r="C266" s="32">
        <f>F227</f>
        <v>41.28</v>
      </c>
      <c r="D266" s="32">
        <f>G227</f>
        <v>179.23000000000002</v>
      </c>
      <c r="E266" s="32">
        <f>H227</f>
        <v>1185.58</v>
      </c>
      <c r="F266" s="18"/>
    </row>
    <row r="267" customHeight="1" ht="27">
      <c r="A267" s="17" t="s">
        <v>33</v>
      </c>
      <c r="B267" s="33">
        <f>E250</f>
        <v>45.769999999999996</v>
      </c>
      <c r="C267" s="33">
        <f>F250</f>
        <v>44.82000000000001</v>
      </c>
      <c r="D267" s="33">
        <f>G250</f>
        <v>186.55</v>
      </c>
      <c r="E267" s="33">
        <f>H250</f>
        <v>1339.29</v>
      </c>
      <c r="F267" s="18"/>
    </row>
    <row r="268" customHeight="1" ht="27">
      <c r="A268" s="16" t="s">
        <v>36</v>
      </c>
      <c r="B268" s="25">
        <f>B263+B264+B265+B266+B267</f>
        <v>212.87</v>
      </c>
      <c r="C268" s="25">
        <f>C263+C264+C265+C266+C267</f>
        <v>212.5</v>
      </c>
      <c r="D268" s="25">
        <f>D263+D264+D265+D266+D267</f>
        <v>933.96</v>
      </c>
      <c r="E268" s="25">
        <f>E263+E264+E265+E266+E267</f>
        <v>6440.25</v>
      </c>
      <c r="F268" s="19"/>
    </row>
    <row r="269" customHeight="1" ht="27">
      <c r="A269" s="196" t="s">
        <v>35</v>
      </c>
      <c r="B269" s="26">
        <f>B268/5</f>
        <v>42.574</v>
      </c>
      <c r="C269" s="26">
        <f>C268/5</f>
        <v>42.5</v>
      </c>
      <c r="D269" s="26">
        <f>D268/5</f>
        <v>186.792</v>
      </c>
      <c r="E269" s="26">
        <f>E268/5</f>
        <v>1288.05</v>
      </c>
      <c r="F269" s="19"/>
    </row>
    <row r="270" customHeight="1" ht="27">
      <c r="A270" s="196" t="s">
        <v>174</v>
      </c>
      <c r="B270" s="26">
        <f>(B261+B268)/10</f>
        <v>42.608</v>
      </c>
      <c r="C270" s="26">
        <f>(C261+C268)/10</f>
        <v>43.148</v>
      </c>
      <c r="D270" s="26">
        <f>(D261+D268)/10</f>
        <v>186.82800000000003</v>
      </c>
      <c r="E270" s="26">
        <f>(E261+E268)/10</f>
        <v>1292.414</v>
      </c>
      <c r="F270" s="13"/>
      <c r="G270" s="13"/>
      <c r="H270" s="13"/>
    </row>
    <row r="271" customHeight="1" ht="18">
      <c r="A271" s="20"/>
      <c r="B271" s="19"/>
      <c r="C271" s="19"/>
      <c r="D271" s="19"/>
      <c r="E271" s="19"/>
      <c r="F271" s="13"/>
      <c r="G271" s="13"/>
      <c r="H271" s="13"/>
    </row>
    <row r="272" customHeight="1" ht="18">
      <c r="A272" s="186"/>
      <c r="B272" s="186"/>
      <c r="C272" s="186"/>
      <c r="D272" s="186"/>
      <c r="E272" s="186"/>
      <c r="F272" s="186"/>
      <c r="G272" s="186"/>
      <c r="H272" s="186"/>
    </row>
    <row r="273" customHeight="1" ht="30">
      <c r="A273" s="27"/>
      <c r="B273" s="10"/>
      <c r="C273" s="10"/>
      <c r="D273" s="10"/>
      <c r="E273" s="10"/>
      <c r="F273" s="10"/>
      <c r="G273" s="10"/>
      <c r="H273" s="11"/>
    </row>
    <row r="274">
      <c r="A274" s="27"/>
      <c r="B274" s="10"/>
      <c r="C274" s="10"/>
      <c r="D274" s="10"/>
      <c r="E274" s="10"/>
      <c r="F274" s="10"/>
      <c r="G274" s="10"/>
      <c r="H274" s="11"/>
    </row>
    <row r="275" customHeight="1" ht="24">
      <c r="A275" s="186" t="s">
        <v>73</v>
      </c>
      <c r="B275" s="186"/>
      <c r="C275" s="186"/>
      <c r="D275" s="186"/>
      <c r="E275" s="186"/>
      <c r="F275" s="186"/>
      <c r="G275" s="186"/>
      <c r="H275" s="186"/>
    </row>
    <row r="276">
      <c r="A276" s="27"/>
      <c r="B276" s="10"/>
      <c r="C276" s="10"/>
      <c r="D276" s="10"/>
      <c r="E276" s="10"/>
      <c r="F276" s="10"/>
      <c r="G276" s="10"/>
      <c r="H276" s="11"/>
    </row>
    <row r="277">
      <c r="A277" s="27" t="s">
        <v>98</v>
      </c>
      <c r="B277" s="10"/>
      <c r="C277" s="10"/>
      <c r="D277" s="10"/>
      <c r="E277" s="10"/>
      <c r="F277" s="10"/>
      <c r="G277" s="10"/>
      <c r="H277" s="11"/>
    </row>
    <row r="278" customHeight="1" ht="30">
      <c r="A278" s="186" t="s">
        <v>150</v>
      </c>
      <c r="B278" s="186"/>
      <c r="C278" s="186"/>
      <c r="D278" s="186"/>
      <c r="E278" s="186"/>
      <c r="F278" s="186"/>
      <c r="G278" s="186"/>
      <c r="H278" s="186"/>
    </row>
    <row r="279">
      <c r="A279" s="183" t="s">
        <v>74</v>
      </c>
      <c r="B279" s="183"/>
      <c r="C279" s="183"/>
      <c r="D279" s="183"/>
      <c r="E279" s="183"/>
      <c r="F279" s="183"/>
      <c r="G279" s="183"/>
      <c r="H279" s="183"/>
    </row>
    <row r="280" customHeight="1" ht="36">
      <c r="A280" s="187" t="s">
        <v>75</v>
      </c>
      <c r="B280" s="187"/>
      <c r="C280" s="187"/>
      <c r="D280" s="187"/>
      <c r="E280" s="187"/>
      <c r="F280" s="187"/>
      <c r="G280" s="187"/>
      <c r="H280" s="187"/>
    </row>
    <row r="281">
      <c r="A281" s="183" t="s">
        <v>76</v>
      </c>
      <c r="B281" s="183"/>
      <c r="C281" s="183"/>
      <c r="D281" s="183"/>
      <c r="E281" s="183"/>
      <c r="F281" s="183"/>
      <c r="G281" s="183"/>
      <c r="H281" s="183"/>
    </row>
    <row r="282">
      <c r="A282" s="10"/>
      <c r="B282" s="10"/>
      <c r="C282" s="10"/>
      <c r="D282" s="10"/>
      <c r="E282" s="10"/>
      <c r="F282" s="10"/>
      <c r="G282" s="10"/>
      <c r="H282" s="11"/>
    </row>
    <row r="283">
      <c r="A283" s="10"/>
      <c r="B283" s="10"/>
      <c r="C283" s="10"/>
      <c r="D283" s="10"/>
      <c r="E283" s="10"/>
      <c r="F283" s="10"/>
      <c r="G283" s="10"/>
      <c r="H283" s="11"/>
    </row>
    <row r="284">
      <c r="A284" s="183" t="s">
        <v>77</v>
      </c>
      <c r="B284" s="183"/>
      <c r="C284" s="183"/>
      <c r="D284" s="183"/>
      <c r="E284" s="183"/>
      <c r="F284" s="183"/>
      <c r="G284" s="183"/>
      <c r="H284" s="183"/>
    </row>
    <row r="285" customHeight="1" ht="24">
      <c r="A285" s="22"/>
      <c r="B285" s="10"/>
      <c r="C285" s="10"/>
      <c r="D285" s="10"/>
      <c r="E285" s="184"/>
      <c r="F285" s="184"/>
      <c r="G285" s="184"/>
      <c r="H285" s="11"/>
    </row>
    <row r="286" customHeight="1" ht="33">
      <c r="A286" s="21"/>
      <c r="B286" s="15"/>
      <c r="C286" s="15"/>
      <c r="D286" s="15"/>
      <c r="E286" s="185"/>
      <c r="F286" s="185"/>
      <c r="G286" s="185"/>
      <c r="H286" s="185"/>
    </row>
  </sheetData>
  <mergeCells count="137">
    <mergeCell ref="A9:I9"/>
    <mergeCell ref="A10:I10"/>
    <mergeCell ref="A11:I11"/>
    <mergeCell ref="A12:I12"/>
    <mergeCell ref="A14:A17"/>
    <mergeCell ref="C14:C17"/>
    <mergeCell ref="D14:D17"/>
    <mergeCell ref="E14:E15"/>
    <mergeCell ref="F14:F15"/>
    <mergeCell ref="G14:G15"/>
    <mergeCell ref="H14:H17"/>
    <mergeCell ref="B15:B17"/>
    <mergeCell ref="A18:I18"/>
    <mergeCell ref="A19:H19"/>
    <mergeCell ref="A26:I26"/>
    <mergeCell ref="A35:B35"/>
    <mergeCell ref="A39:A42"/>
    <mergeCell ref="C39:C42"/>
    <mergeCell ref="D39:D42"/>
    <mergeCell ref="E39:E40"/>
    <mergeCell ref="F39:F40"/>
    <mergeCell ref="G39:G40"/>
    <mergeCell ref="H39:H42"/>
    <mergeCell ref="B40:B42"/>
    <mergeCell ref="A43:I43"/>
    <mergeCell ref="A44:H44"/>
    <mergeCell ref="A51:I51"/>
    <mergeCell ref="A60:B60"/>
    <mergeCell ref="A64:A67"/>
    <mergeCell ref="C64:C67"/>
    <mergeCell ref="D64:D67"/>
    <mergeCell ref="E64:E65"/>
    <mergeCell ref="F64:F65"/>
    <mergeCell ref="G64:G65"/>
    <mergeCell ref="H64:H67"/>
    <mergeCell ref="B65:B67"/>
    <mergeCell ref="A68:I68"/>
    <mergeCell ref="A69:H69"/>
    <mergeCell ref="A76:I76"/>
    <mergeCell ref="A85:B85"/>
    <mergeCell ref="A89:A92"/>
    <mergeCell ref="C89:C92"/>
    <mergeCell ref="D89:D92"/>
    <mergeCell ref="E89:E90"/>
    <mergeCell ref="F89:F90"/>
    <mergeCell ref="G89:G90"/>
    <mergeCell ref="H89:H92"/>
    <mergeCell ref="B90:B92"/>
    <mergeCell ref="A93:I93"/>
    <mergeCell ref="J93:R93"/>
    <mergeCell ref="A94:H94"/>
    <mergeCell ref="J94:Q94"/>
    <mergeCell ref="J100:R100"/>
    <mergeCell ref="A101:I101"/>
    <mergeCell ref="A110:B110"/>
    <mergeCell ref="J110:K110"/>
    <mergeCell ref="A114:A117"/>
    <mergeCell ref="C114:C117"/>
    <mergeCell ref="D114:D117"/>
    <mergeCell ref="E114:E115"/>
    <mergeCell ref="F114:F115"/>
    <mergeCell ref="G114:G115"/>
    <mergeCell ref="H114:H117"/>
    <mergeCell ref="B115:B117"/>
    <mergeCell ref="A118:I118"/>
    <mergeCell ref="A119:H119"/>
    <mergeCell ref="A125:I125"/>
    <mergeCell ref="A133:B133"/>
    <mergeCell ref="A136:A139"/>
    <mergeCell ref="C136:C139"/>
    <mergeCell ref="D136:D139"/>
    <mergeCell ref="E136:E137"/>
    <mergeCell ref="F136:F137"/>
    <mergeCell ref="G136:G137"/>
    <mergeCell ref="H136:H139"/>
    <mergeCell ref="B137:B139"/>
    <mergeCell ref="A140:I140"/>
    <mergeCell ref="A141:H141"/>
    <mergeCell ref="A148:I148"/>
    <mergeCell ref="A156:B156"/>
    <mergeCell ref="A160:A163"/>
    <mergeCell ref="C160:C163"/>
    <mergeCell ref="D160:D163"/>
    <mergeCell ref="E160:E161"/>
    <mergeCell ref="F160:F161"/>
    <mergeCell ref="G160:G161"/>
    <mergeCell ref="H160:H163"/>
    <mergeCell ref="B161:B163"/>
    <mergeCell ref="A164:I164"/>
    <mergeCell ref="A165:H165"/>
    <mergeCell ref="A171:I171"/>
    <mergeCell ref="A181:B181"/>
    <mergeCell ref="A185:A188"/>
    <mergeCell ref="C185:C188"/>
    <mergeCell ref="D185:D188"/>
    <mergeCell ref="E185:E186"/>
    <mergeCell ref="F185:F186"/>
    <mergeCell ref="G185:G186"/>
    <mergeCell ref="H185:H188"/>
    <mergeCell ref="B186:B188"/>
    <mergeCell ref="A189:I189"/>
    <mergeCell ref="A190:H190"/>
    <mergeCell ref="A196:I196"/>
    <mergeCell ref="A205:B205"/>
    <mergeCell ref="A208:A211"/>
    <mergeCell ref="C208:C211"/>
    <mergeCell ref="D208:D211"/>
    <mergeCell ref="E208:E209"/>
    <mergeCell ref="F208:F209"/>
    <mergeCell ref="G208:G209"/>
    <mergeCell ref="H208:H211"/>
    <mergeCell ref="B209:B211"/>
    <mergeCell ref="A212:I212"/>
    <mergeCell ref="A213:H213"/>
    <mergeCell ref="A219:I219"/>
    <mergeCell ref="A227:B227"/>
    <mergeCell ref="A230:A233"/>
    <mergeCell ref="C230:C233"/>
    <mergeCell ref="D230:D233"/>
    <mergeCell ref="E230:E231"/>
    <mergeCell ref="F230:F231"/>
    <mergeCell ref="G230:G231"/>
    <mergeCell ref="H230:H233"/>
    <mergeCell ref="B232:B233"/>
    <mergeCell ref="A234:I234"/>
    <mergeCell ref="A235:H235"/>
    <mergeCell ref="A242:I242"/>
    <mergeCell ref="A250:B250"/>
    <mergeCell ref="A272:H272"/>
    <mergeCell ref="A275:H275"/>
    <mergeCell ref="A278:H278"/>
    <mergeCell ref="A279:H279"/>
    <mergeCell ref="A280:H280"/>
    <mergeCell ref="A281:H281"/>
    <mergeCell ref="A284:H284"/>
    <mergeCell ref="E285:G285"/>
    <mergeCell ref="E286:H286"/>
  </mergeCells>
  <pageMargins left="0.59055118110236227" right="0" top="0" bottom="0" header="0" footer="0"/>
  <pageSetup paperSize="9" scale="55" firstPageNumber="0" orientation="portrait" r:id="rId1"/>
  <rowBreaks count="8" manualBreakCount="8">
    <brk id="44" max="8" man="1"/>
    <brk id="81" max="8" man="1"/>
    <brk id="129" max="8" man="1"/>
    <brk id="141" max="8" man="1"/>
    <brk id="178" max="8" man="1"/>
    <brk id="212" max="8" man="1"/>
    <brk id="248" max="8" man="1"/>
    <brk id="26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Tumilovich</dc:creator>
  <cp:lastModifiedBy>Vilena</cp:lastModifiedBy>
  <cp:revision>5</cp:revision>
  <cp:lastPrinted>2025-03-05T10:30:41Z</cp:lastPrinted>
  <dcterms:created xsi:type="dcterms:W3CDTF">2019-06-28T08:42:23Z</dcterms:created>
  <dcterms:modified xsi:type="dcterms:W3CDTF">2025-06-18T09:01:32Z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